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JONG\Desktop\@@계약업무@@\0.@@ 계약업무@@\1.계약대장(2021~2022)\1. 입찰\38.2022년도 청소소모품 연간 단가계약\2.공고문\"/>
    </mc:Choice>
  </mc:AlternateContent>
  <bookViews>
    <workbookView xWindow="480" yWindow="330" windowWidth="18315" windowHeight="11415"/>
  </bookViews>
  <sheets>
    <sheet name="산출조사서" sheetId="4" r:id="rId1"/>
  </sheets>
  <definedNames>
    <definedName name="_xlnm.Print_Area" localSheetId="0">산출조사서!$A$1:$T$72</definedName>
    <definedName name="_xlnm.Print_Titles" localSheetId="0">산출조사서!$3:$4</definedName>
  </definedNames>
  <calcPr calcId="162913"/>
</workbook>
</file>

<file path=xl/calcChain.xml><?xml version="1.0" encoding="utf-8"?>
<calcChain xmlns="http://schemas.openxmlformats.org/spreadsheetml/2006/main">
  <c r="A2" i="4" l="1"/>
  <c r="L21" i="4" l="1"/>
  <c r="P21" i="4" s="1"/>
  <c r="L42" i="4"/>
  <c r="P42" i="4" s="1"/>
  <c r="L43" i="4"/>
  <c r="P43" i="4" s="1"/>
  <c r="L8" i="4"/>
  <c r="P8" i="4" s="1"/>
  <c r="S8" i="4" s="1"/>
  <c r="Q8" i="4" l="1"/>
  <c r="S42" i="4"/>
  <c r="Q42" i="4"/>
  <c r="S21" i="4"/>
  <c r="Q21" i="4"/>
  <c r="S43" i="4"/>
  <c r="Q43" i="4"/>
  <c r="L62" i="4"/>
  <c r="L63" i="4"/>
  <c r="L64" i="4"/>
  <c r="L65" i="4"/>
  <c r="L66" i="4"/>
  <c r="L67" i="4"/>
  <c r="M67" i="4" l="1"/>
  <c r="P67" i="4"/>
  <c r="M65" i="4"/>
  <c r="P65" i="4"/>
  <c r="M64" i="4"/>
  <c r="P64" i="4"/>
  <c r="M63" i="4"/>
  <c r="P63" i="4"/>
  <c r="M66" i="4"/>
  <c r="P66" i="4"/>
  <c r="M62" i="4"/>
  <c r="P62" i="4"/>
  <c r="L55" i="4"/>
  <c r="L20" i="4"/>
  <c r="S62" i="4" l="1"/>
  <c r="Q62" i="4"/>
  <c r="R62" i="4" s="1"/>
  <c r="M55" i="4"/>
  <c r="P55" i="4"/>
  <c r="M20" i="4"/>
  <c r="P20" i="4"/>
  <c r="S63" i="4"/>
  <c r="Q63" i="4"/>
  <c r="R63" i="4" s="1"/>
  <c r="S67" i="4"/>
  <c r="Q67" i="4"/>
  <c r="R67" i="4" s="1"/>
  <c r="S66" i="4"/>
  <c r="Q66" i="4"/>
  <c r="R66" i="4" s="1"/>
  <c r="S65" i="4"/>
  <c r="Q65" i="4"/>
  <c r="R65" i="4" s="1"/>
  <c r="S64" i="4"/>
  <c r="Q64" i="4"/>
  <c r="R64" i="4" s="1"/>
  <c r="L61" i="4"/>
  <c r="L60" i="4"/>
  <c r="L59" i="4"/>
  <c r="L58" i="4"/>
  <c r="L57" i="4"/>
  <c r="L56" i="4"/>
  <c r="L54" i="4"/>
  <c r="L53" i="4"/>
  <c r="L52" i="4"/>
  <c r="L51" i="4"/>
  <c r="L50" i="4"/>
  <c r="L49" i="4"/>
  <c r="L48" i="4"/>
  <c r="L47" i="4"/>
  <c r="L46" i="4"/>
  <c r="L45" i="4"/>
  <c r="L44" i="4"/>
  <c r="M43" i="4"/>
  <c r="R43" i="4" s="1"/>
  <c r="M42" i="4"/>
  <c r="R42" i="4" s="1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M21" i="4"/>
  <c r="R21" i="4" s="1"/>
  <c r="L19" i="4"/>
  <c r="L18" i="4"/>
  <c r="L17" i="4"/>
  <c r="L16" i="4"/>
  <c r="L15" i="4"/>
  <c r="L14" i="4"/>
  <c r="L13" i="4"/>
  <c r="L12" i="4"/>
  <c r="L11" i="4"/>
  <c r="L10" i="4"/>
  <c r="L9" i="4"/>
  <c r="M8" i="4"/>
  <c r="R8" i="4" s="1"/>
  <c r="L7" i="4"/>
  <c r="L6" i="4"/>
  <c r="A6" i="4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L5" i="4"/>
  <c r="M6" i="4" l="1"/>
  <c r="P6" i="4"/>
  <c r="M10" i="4"/>
  <c r="P10" i="4"/>
  <c r="M14" i="4"/>
  <c r="P14" i="4"/>
  <c r="M18" i="4"/>
  <c r="P18" i="4"/>
  <c r="M23" i="4"/>
  <c r="P23" i="4"/>
  <c r="M27" i="4"/>
  <c r="P27" i="4"/>
  <c r="M31" i="4"/>
  <c r="P31" i="4"/>
  <c r="M35" i="4"/>
  <c r="P35" i="4"/>
  <c r="M39" i="4"/>
  <c r="P39" i="4"/>
  <c r="M47" i="4"/>
  <c r="P47" i="4"/>
  <c r="M51" i="4"/>
  <c r="P51" i="4"/>
  <c r="M60" i="4"/>
  <c r="P60" i="4"/>
  <c r="S55" i="4"/>
  <c r="Q55" i="4"/>
  <c r="R55" i="4" s="1"/>
  <c r="M7" i="4"/>
  <c r="P7" i="4"/>
  <c r="M15" i="4"/>
  <c r="P15" i="4"/>
  <c r="M19" i="4"/>
  <c r="P19" i="4"/>
  <c r="M28" i="4"/>
  <c r="P28" i="4"/>
  <c r="M36" i="4"/>
  <c r="P36" i="4"/>
  <c r="M44" i="4"/>
  <c r="P44" i="4"/>
  <c r="M48" i="4"/>
  <c r="P48" i="4"/>
  <c r="M57" i="4"/>
  <c r="P57" i="4"/>
  <c r="M61" i="4"/>
  <c r="P61" i="4"/>
  <c r="M5" i="4"/>
  <c r="P5" i="4"/>
  <c r="M12" i="4"/>
  <c r="P12" i="4"/>
  <c r="M16" i="4"/>
  <c r="P16" i="4"/>
  <c r="M25" i="4"/>
  <c r="P25" i="4"/>
  <c r="M29" i="4"/>
  <c r="P29" i="4"/>
  <c r="M33" i="4"/>
  <c r="P33" i="4"/>
  <c r="M37" i="4"/>
  <c r="P37" i="4"/>
  <c r="M41" i="4"/>
  <c r="P41" i="4"/>
  <c r="M45" i="4"/>
  <c r="P45" i="4"/>
  <c r="M49" i="4"/>
  <c r="P49" i="4"/>
  <c r="M53" i="4"/>
  <c r="P53" i="4"/>
  <c r="M58" i="4"/>
  <c r="P58" i="4"/>
  <c r="S20" i="4"/>
  <c r="Q20" i="4"/>
  <c r="R20" i="4" s="1"/>
  <c r="M56" i="4"/>
  <c r="P56" i="4"/>
  <c r="M11" i="4"/>
  <c r="P11" i="4"/>
  <c r="M24" i="4"/>
  <c r="P24" i="4"/>
  <c r="M32" i="4"/>
  <c r="P32" i="4"/>
  <c r="M40" i="4"/>
  <c r="P40" i="4"/>
  <c r="M52" i="4"/>
  <c r="P52" i="4"/>
  <c r="M9" i="4"/>
  <c r="P9" i="4"/>
  <c r="M13" i="4"/>
  <c r="P13" i="4"/>
  <c r="M17" i="4"/>
  <c r="P17" i="4"/>
  <c r="M22" i="4"/>
  <c r="P22" i="4"/>
  <c r="M26" i="4"/>
  <c r="P26" i="4"/>
  <c r="M30" i="4"/>
  <c r="P30" i="4"/>
  <c r="M34" i="4"/>
  <c r="P34" i="4"/>
  <c r="M38" i="4"/>
  <c r="P38" i="4"/>
  <c r="M46" i="4"/>
  <c r="P46" i="4"/>
  <c r="M50" i="4"/>
  <c r="P50" i="4"/>
  <c r="M54" i="4"/>
  <c r="P54" i="4"/>
  <c r="M59" i="4"/>
  <c r="P59" i="4"/>
  <c r="M68" i="4"/>
  <c r="S26" i="4" l="1"/>
  <c r="Q26" i="4"/>
  <c r="R26" i="4" s="1"/>
  <c r="S49" i="4"/>
  <c r="Q49" i="4"/>
  <c r="R49" i="4" s="1"/>
  <c r="S60" i="4"/>
  <c r="Q60" i="4"/>
  <c r="R60" i="4" s="1"/>
  <c r="S54" i="4"/>
  <c r="Q54" i="4"/>
  <c r="R54" i="4" s="1"/>
  <c r="S34" i="4"/>
  <c r="Q34" i="4"/>
  <c r="R34" i="4" s="1"/>
  <c r="S9" i="4"/>
  <c r="Q9" i="4"/>
  <c r="R9" i="4" s="1"/>
  <c r="S24" i="4"/>
  <c r="Q24" i="4"/>
  <c r="R24" i="4" s="1"/>
  <c r="S58" i="4"/>
  <c r="Q58" i="4"/>
  <c r="R58" i="4" s="1"/>
  <c r="S33" i="4"/>
  <c r="Q33" i="4"/>
  <c r="R33" i="4" s="1"/>
  <c r="S12" i="4"/>
  <c r="Q12" i="4"/>
  <c r="R12" i="4" s="1"/>
  <c r="S48" i="4"/>
  <c r="Q48" i="4"/>
  <c r="R48" i="4" s="1"/>
  <c r="S19" i="4"/>
  <c r="Q19" i="4"/>
  <c r="R19" i="4" s="1"/>
  <c r="S47" i="4"/>
  <c r="Q47" i="4"/>
  <c r="R47" i="4" s="1"/>
  <c r="S27" i="4"/>
  <c r="Q27" i="4"/>
  <c r="R27" i="4" s="1"/>
  <c r="S18" i="4"/>
  <c r="Q18" i="4"/>
  <c r="R18" i="4" s="1"/>
  <c r="S59" i="4"/>
  <c r="Q59" i="4"/>
  <c r="R59" i="4" s="1"/>
  <c r="S38" i="4"/>
  <c r="Q38" i="4"/>
  <c r="R38" i="4" s="1"/>
  <c r="S22" i="4"/>
  <c r="Q22" i="4"/>
  <c r="R22" i="4" s="1"/>
  <c r="S32" i="4"/>
  <c r="Q32" i="4"/>
  <c r="R32" i="4" s="1"/>
  <c r="S53" i="4"/>
  <c r="Q53" i="4"/>
  <c r="R53" i="4" s="1"/>
  <c r="S45" i="4"/>
  <c r="Q45" i="4"/>
  <c r="R45" i="4" s="1"/>
  <c r="S37" i="4"/>
  <c r="Q37" i="4"/>
  <c r="R37" i="4" s="1"/>
  <c r="S16" i="4"/>
  <c r="Q16" i="4"/>
  <c r="R16" i="4" s="1"/>
  <c r="S5" i="4"/>
  <c r="Q5" i="4"/>
  <c r="S57" i="4"/>
  <c r="Q57" i="4"/>
  <c r="R57" i="4" s="1"/>
  <c r="S44" i="4"/>
  <c r="Q44" i="4"/>
  <c r="R44" i="4" s="1"/>
  <c r="S28" i="4"/>
  <c r="Q28" i="4"/>
  <c r="R28" i="4" s="1"/>
  <c r="S15" i="4"/>
  <c r="Q15" i="4"/>
  <c r="R15" i="4" s="1"/>
  <c r="S51" i="4"/>
  <c r="Q51" i="4"/>
  <c r="R51" i="4" s="1"/>
  <c r="S39" i="4"/>
  <c r="Q39" i="4"/>
  <c r="R39" i="4" s="1"/>
  <c r="S31" i="4"/>
  <c r="Q31" i="4"/>
  <c r="R31" i="4" s="1"/>
  <c r="S23" i="4"/>
  <c r="Q23" i="4"/>
  <c r="R23" i="4" s="1"/>
  <c r="S14" i="4"/>
  <c r="Q14" i="4"/>
  <c r="R14" i="4" s="1"/>
  <c r="S6" i="4"/>
  <c r="Q6" i="4"/>
  <c r="R6" i="4" s="1"/>
  <c r="S46" i="4"/>
  <c r="Q46" i="4"/>
  <c r="R46" i="4" s="1"/>
  <c r="S17" i="4"/>
  <c r="Q17" i="4"/>
  <c r="R17" i="4" s="1"/>
  <c r="S40" i="4"/>
  <c r="Q40" i="4"/>
  <c r="R40" i="4" s="1"/>
  <c r="S56" i="4"/>
  <c r="Q56" i="4"/>
  <c r="R56" i="4" s="1"/>
  <c r="S41" i="4"/>
  <c r="Q41" i="4"/>
  <c r="R41" i="4" s="1"/>
  <c r="S25" i="4"/>
  <c r="Q25" i="4"/>
  <c r="R25" i="4" s="1"/>
  <c r="S61" i="4"/>
  <c r="Q61" i="4"/>
  <c r="R61" i="4" s="1"/>
  <c r="S36" i="4"/>
  <c r="Q36" i="4"/>
  <c r="R36" i="4" s="1"/>
  <c r="S7" i="4"/>
  <c r="Q7" i="4"/>
  <c r="R7" i="4" s="1"/>
  <c r="S35" i="4"/>
  <c r="Q35" i="4"/>
  <c r="R35" i="4" s="1"/>
  <c r="S10" i="4"/>
  <c r="Q10" i="4"/>
  <c r="R10" i="4" s="1"/>
  <c r="S50" i="4"/>
  <c r="Q50" i="4"/>
  <c r="R50" i="4" s="1"/>
  <c r="S30" i="4"/>
  <c r="Q30" i="4"/>
  <c r="R30" i="4" s="1"/>
  <c r="S13" i="4"/>
  <c r="Q13" i="4"/>
  <c r="R13" i="4" s="1"/>
  <c r="S52" i="4"/>
  <c r="Q52" i="4"/>
  <c r="R52" i="4" s="1"/>
  <c r="S11" i="4"/>
  <c r="Q11" i="4"/>
  <c r="R11" i="4" s="1"/>
  <c r="S29" i="4"/>
  <c r="Q29" i="4"/>
  <c r="R29" i="4" s="1"/>
  <c r="R5" i="4" l="1"/>
  <c r="Q68" i="4"/>
  <c r="R68" i="4" l="1"/>
  <c r="R69" i="4" s="1"/>
</calcChain>
</file>

<file path=xl/sharedStrings.xml><?xml version="1.0" encoding="utf-8"?>
<sst xmlns="http://schemas.openxmlformats.org/spreadsheetml/2006/main" count="337" uniqueCount="217">
  <si>
    <t>품  명</t>
  </si>
  <si>
    <t>단위</t>
  </si>
  <si>
    <t>산출조사근거</t>
  </si>
  <si>
    <t>롤</t>
  </si>
  <si>
    <t>박스</t>
  </si>
  <si>
    <t>쓰레기봉투(특대)흑</t>
  </si>
  <si>
    <t>쓰레기봉투(대)흑</t>
  </si>
  <si>
    <t>쓰레기봉투(중)흑</t>
  </si>
  <si>
    <t>세면비누</t>
  </si>
  <si>
    <t>개</t>
  </si>
  <si>
    <t>장</t>
  </si>
  <si>
    <t>고무장갑</t>
  </si>
  <si>
    <t>세탁비누</t>
  </si>
  <si>
    <t>청수세미</t>
  </si>
  <si>
    <t>반코팅장갑</t>
  </si>
  <si>
    <t>자루</t>
  </si>
  <si>
    <t>이중압축기</t>
  </si>
  <si>
    <t>쓰레기봉투(중)청</t>
  </si>
  <si>
    <t>원사마포걸래</t>
  </si>
  <si>
    <t>기름걸래4자(세탁)</t>
  </si>
  <si>
    <t>기름걸래2자(세탁)</t>
  </si>
  <si>
    <t>마대자루(150Kg)</t>
  </si>
  <si>
    <t>마대자루(80Kg)</t>
  </si>
  <si>
    <t>알루미늄마포대</t>
  </si>
  <si>
    <t>변기청소용솔</t>
  </si>
  <si>
    <t>점보롤케이스</t>
  </si>
  <si>
    <t>마포헤드</t>
  </si>
  <si>
    <t>철수세미</t>
  </si>
  <si>
    <t>원형바가지</t>
  </si>
  <si>
    <t xml:space="preserve">운반구 바퀴 </t>
  </si>
  <si>
    <t>pb-1(오염제거제)</t>
  </si>
  <si>
    <t>사각자루솔</t>
  </si>
  <si>
    <t>리스킹기름</t>
  </si>
  <si>
    <t>봉</t>
  </si>
  <si>
    <t>셋트</t>
  </si>
  <si>
    <t>용도</t>
    <phoneticPr fontId="1" type="noConversion"/>
  </si>
  <si>
    <t>화장실비치</t>
    <phoneticPr fontId="1" type="noConversion"/>
  </si>
  <si>
    <t>쓰레기수거 반출</t>
    <phoneticPr fontId="1" type="noConversion"/>
  </si>
  <si>
    <t>페이퍼타올 수거반출</t>
    <phoneticPr fontId="1" type="noConversion"/>
  </si>
  <si>
    <t>세면대 비치</t>
    <phoneticPr fontId="1" type="noConversion"/>
  </si>
  <si>
    <t>화장실 청소표백</t>
    <phoneticPr fontId="1" type="noConversion"/>
  </si>
  <si>
    <t>걸래세탁</t>
    <phoneticPr fontId="1" type="noConversion"/>
  </si>
  <si>
    <t>실내바닥청소</t>
    <phoneticPr fontId="1" type="noConversion"/>
  </si>
  <si>
    <t>청소작업시 착용</t>
    <phoneticPr fontId="1" type="noConversion"/>
  </si>
  <si>
    <t>실내청소</t>
    <phoneticPr fontId="1" type="noConversion"/>
  </si>
  <si>
    <t>걸레세탁</t>
    <phoneticPr fontId="1" type="noConversion"/>
  </si>
  <si>
    <t>찌든때청소</t>
    <phoneticPr fontId="1" type="noConversion"/>
  </si>
  <si>
    <t>재활용품 반출(캔)</t>
    <phoneticPr fontId="1" type="noConversion"/>
  </si>
  <si>
    <t>폐기물수거반출</t>
    <phoneticPr fontId="1" type="noConversion"/>
  </si>
  <si>
    <t>외곽청소</t>
    <phoneticPr fontId="1" type="noConversion"/>
  </si>
  <si>
    <t>유리청소</t>
    <phoneticPr fontId="1" type="noConversion"/>
  </si>
  <si>
    <t>변기청소</t>
    <phoneticPr fontId="1" type="noConversion"/>
  </si>
  <si>
    <t>오물제거</t>
    <phoneticPr fontId="1" type="noConversion"/>
  </si>
  <si>
    <t>자국제거</t>
    <phoneticPr fontId="1" type="noConversion"/>
  </si>
  <si>
    <t>바닥청소</t>
    <phoneticPr fontId="1" type="noConversion"/>
  </si>
  <si>
    <t>다용도 사용</t>
    <phoneticPr fontId="1" type="noConversion"/>
  </si>
  <si>
    <t>실내용</t>
    <phoneticPr fontId="1" type="noConversion"/>
  </si>
  <si>
    <t>화장실청소</t>
    <phoneticPr fontId="1" type="noConversion"/>
  </si>
  <si>
    <t>찌든때 청소</t>
    <phoneticPr fontId="1" type="noConversion"/>
  </si>
  <si>
    <t>쓰레기 운반</t>
    <phoneticPr fontId="1" type="noConversion"/>
  </si>
  <si>
    <t>오염제거</t>
    <phoneticPr fontId="1" type="noConversion"/>
  </si>
  <si>
    <t>바닥장착</t>
    <phoneticPr fontId="1" type="noConversion"/>
  </si>
  <si>
    <t>실내청소용</t>
    <phoneticPr fontId="1" type="noConversion"/>
  </si>
  <si>
    <t>바닥청소용</t>
    <phoneticPr fontId="1" type="noConversion"/>
  </si>
  <si>
    <t>규 격</t>
    <phoneticPr fontId="1" type="noConversion"/>
  </si>
  <si>
    <t>화장지</t>
    <phoneticPr fontId="1" type="noConversion"/>
  </si>
  <si>
    <t>(단위 : 원)</t>
    <phoneticPr fontId="1" type="noConversion"/>
  </si>
  <si>
    <t>산 출 기 초 조 사 서</t>
    <phoneticPr fontId="1" type="noConversion"/>
  </si>
  <si>
    <t>下48</t>
    <phoneticPr fontId="1" type="noConversion"/>
  </si>
  <si>
    <t>예상수량</t>
    <phoneticPr fontId="1" type="noConversion"/>
  </si>
  <si>
    <t>下119</t>
    <phoneticPr fontId="1" type="noConversion"/>
  </si>
  <si>
    <t>下116</t>
    <phoneticPr fontId="1" type="noConversion"/>
  </si>
  <si>
    <t>下117</t>
    <phoneticPr fontId="1" type="noConversion"/>
  </si>
  <si>
    <t>下138</t>
    <phoneticPr fontId="1" type="noConversion"/>
  </si>
  <si>
    <t>下139</t>
    <phoneticPr fontId="1" type="noConversion"/>
  </si>
  <si>
    <t>Ⅱ966</t>
    <phoneticPr fontId="1" type="noConversion"/>
  </si>
  <si>
    <t>코팅장갑</t>
  </si>
  <si>
    <t>완전코팅</t>
  </si>
  <si>
    <t>리스킹 자루</t>
  </si>
  <si>
    <t>화장실전용세제</t>
    <phoneticPr fontId="1" type="noConversion"/>
  </si>
  <si>
    <t>통</t>
    <phoneticPr fontId="1" type="noConversion"/>
  </si>
  <si>
    <t xml:space="preserve">쓰레기통운반구 </t>
    <phoneticPr fontId="1" type="noConversion"/>
  </si>
  <si>
    <t>Ⅱ953</t>
    <phoneticPr fontId="1" type="noConversion"/>
  </si>
  <si>
    <t>Ⅱ973</t>
    <phoneticPr fontId="1" type="noConversion"/>
  </si>
  <si>
    <t>Ⅱ954</t>
    <phoneticPr fontId="1" type="noConversion"/>
  </si>
  <si>
    <t>Ⅱ946</t>
    <phoneticPr fontId="1" type="noConversion"/>
  </si>
  <si>
    <t>백색걸레(리스킹)</t>
    <phoneticPr fontId="1" type="noConversion"/>
  </si>
  <si>
    <t>60㎝</t>
    <phoneticPr fontId="1" type="noConversion"/>
  </si>
  <si>
    <t>장</t>
    <phoneticPr fontId="1" type="noConversion"/>
  </si>
  <si>
    <t>"</t>
    <phoneticPr fontId="1" type="noConversion"/>
  </si>
  <si>
    <t>C-501 베낭형 엘보 + 파이프 set</t>
    <phoneticPr fontId="1" type="noConversion"/>
  </si>
  <si>
    <t>개</t>
    <phoneticPr fontId="1" type="noConversion"/>
  </si>
  <si>
    <t>PVC, 120×1,500㎝</t>
    <phoneticPr fontId="1" type="noConversion"/>
  </si>
  <si>
    <t>낙엽청소</t>
    <phoneticPr fontId="1" type="noConversion"/>
  </si>
  <si>
    <t>마포걸래탈수</t>
    <phoneticPr fontId="1" type="noConversion"/>
  </si>
  <si>
    <t>젼기막힘처리</t>
    <phoneticPr fontId="1" type="noConversion"/>
  </si>
  <si>
    <t>점보롤 장착</t>
    <phoneticPr fontId="1" type="noConversion"/>
  </si>
  <si>
    <t>일반 청소</t>
    <phoneticPr fontId="1" type="noConversion"/>
  </si>
  <si>
    <t>마포걸레수선용</t>
    <phoneticPr fontId="1" type="noConversion"/>
  </si>
  <si>
    <t>카펫트청소</t>
    <phoneticPr fontId="1" type="noConversion"/>
  </si>
  <si>
    <t>청소기용</t>
    <phoneticPr fontId="1" type="noConversion"/>
  </si>
  <si>
    <t>쓰레기</t>
    <phoneticPr fontId="1" type="noConversion"/>
  </si>
  <si>
    <t>두루마리 화장지 50m, 리빙 제품 동급 이상</t>
    <phoneticPr fontId="1" type="noConversion"/>
  </si>
  <si>
    <t>핸드타올</t>
    <phoneticPr fontId="1" type="noConversion"/>
  </si>
  <si>
    <t>2겹, 100매/밴드×50밴드, 한국월드그린 제품 동급 이상</t>
    <phoneticPr fontId="1" type="noConversion"/>
  </si>
  <si>
    <t>점보롤</t>
    <phoneticPr fontId="1" type="noConversion"/>
  </si>
  <si>
    <t>점보롤 화장지 500m 절취선, 16롤/박스, 한국월드그린 제품 동급 이상</t>
    <phoneticPr fontId="1" type="noConversion"/>
  </si>
  <si>
    <t>900㎜×1,100㎜, 300장/박스</t>
    <phoneticPr fontId="1" type="noConversion"/>
  </si>
  <si>
    <t>760㎜×940㎜, 500장/박스</t>
    <phoneticPr fontId="1" type="noConversion"/>
  </si>
  <si>
    <t>630㎜×900㎜, 1,000장/박스</t>
    <phoneticPr fontId="1" type="noConversion"/>
  </si>
  <si>
    <t>물비누(손세정제)</t>
    <phoneticPr fontId="1" type="noConversion"/>
  </si>
  <si>
    <t>18.75L</t>
    <phoneticPr fontId="1" type="noConversion"/>
  </si>
  <si>
    <t>락스</t>
    <phoneticPr fontId="1" type="noConversion"/>
  </si>
  <si>
    <t>18Kg, 유한락스 제품 동급 이상</t>
    <phoneticPr fontId="1" type="noConversion"/>
  </si>
  <si>
    <t>130g, 알뜨랑 제품 동급 이상</t>
    <phoneticPr fontId="1" type="noConversion"/>
  </si>
  <si>
    <t xml:space="preserve">가루비누 </t>
    <phoneticPr fontId="1" type="noConversion"/>
  </si>
  <si>
    <t>800g, 하이타이 제품 동급 이상</t>
    <phoneticPr fontId="1" type="noConversion"/>
  </si>
  <si>
    <t>청색, 꼰사</t>
    <phoneticPr fontId="1" type="noConversion"/>
  </si>
  <si>
    <t>태화 동급 이상</t>
    <phoneticPr fontId="1" type="noConversion"/>
  </si>
  <si>
    <t>120㎝</t>
    <phoneticPr fontId="1" type="noConversion"/>
  </si>
  <si>
    <t>230g</t>
    <phoneticPr fontId="1" type="noConversion"/>
  </si>
  <si>
    <t>3M 제품 동급이상</t>
    <phoneticPr fontId="1" type="noConversion"/>
  </si>
  <si>
    <t>1,000×1,400mm 이상</t>
    <phoneticPr fontId="1" type="noConversion"/>
  </si>
  <si>
    <t>670×900mm 이상</t>
    <phoneticPr fontId="1" type="noConversion"/>
  </si>
  <si>
    <t>알루미늄 5자</t>
    <phoneticPr fontId="1" type="noConversion"/>
  </si>
  <si>
    <t>반코팅</t>
    <phoneticPr fontId="1" type="noConversion"/>
  </si>
  <si>
    <t>갈대비</t>
    <phoneticPr fontId="1" type="noConversion"/>
  </si>
  <si>
    <t>도로비</t>
    <phoneticPr fontId="1" type="noConversion"/>
  </si>
  <si>
    <t>PVC</t>
    <phoneticPr fontId="1" type="noConversion"/>
  </si>
  <si>
    <t>자루</t>
    <phoneticPr fontId="1" type="noConversion"/>
  </si>
  <si>
    <t>싸리비</t>
    <phoneticPr fontId="1" type="noConversion"/>
  </si>
  <si>
    <t>유리닦기</t>
    <phoneticPr fontId="1" type="noConversion"/>
  </si>
  <si>
    <t>알루미늄, 2단</t>
    <phoneticPr fontId="1" type="noConversion"/>
  </si>
  <si>
    <t>헤라(구두칼)</t>
    <phoneticPr fontId="1" type="noConversion"/>
  </si>
  <si>
    <t>스테인리스(2인치)</t>
    <phoneticPr fontId="1" type="noConversion"/>
  </si>
  <si>
    <t>자동쓰레받이</t>
    <phoneticPr fontId="1" type="noConversion"/>
  </si>
  <si>
    <t>770mm,PVC</t>
    <phoneticPr fontId="1" type="noConversion"/>
  </si>
  <si>
    <t>마포걸레 탈수기(링가)</t>
    <phoneticPr fontId="1" type="noConversion"/>
  </si>
  <si>
    <t>400×420×710mm, MR-D 제품 동급 이상</t>
    <phoneticPr fontId="1" type="noConversion"/>
  </si>
  <si>
    <t>스티커, 껌 제거제</t>
    <phoneticPr fontId="1" type="noConversion"/>
  </si>
  <si>
    <t>Carr-10, 420ml, CM-60 제품 동급 이상</t>
    <phoneticPr fontId="1" type="noConversion"/>
  </si>
  <si>
    <t>유리 세정제</t>
    <phoneticPr fontId="1" type="noConversion"/>
  </si>
  <si>
    <t>윈덱스, 600ml</t>
    <phoneticPr fontId="1" type="noConversion"/>
  </si>
  <si>
    <t>1,200mm(재질:철재,PVC)</t>
    <phoneticPr fontId="1" type="noConversion"/>
  </si>
  <si>
    <t xml:space="preserve">리스킹판 </t>
    <phoneticPr fontId="1" type="noConversion"/>
  </si>
  <si>
    <t>4자</t>
    <phoneticPr fontId="1" type="noConversion"/>
  </si>
  <si>
    <t>145×600mm, (재질:ABS,PVC,알루미늄,고무)</t>
    <phoneticPr fontId="1" type="noConversion"/>
  </si>
  <si>
    <t>철끈바게스(양동이)</t>
    <phoneticPr fontId="1" type="noConversion"/>
  </si>
  <si>
    <t>15L</t>
    <phoneticPr fontId="1" type="noConversion"/>
  </si>
  <si>
    <t>사각휴지통</t>
    <phoneticPr fontId="1" type="noConversion"/>
  </si>
  <si>
    <t>6호, 45L</t>
    <phoneticPr fontId="1" type="noConversion"/>
  </si>
  <si>
    <t>프라임엑센트, 친환경제품,18L, 토일러㈜</t>
    <phoneticPr fontId="1" type="noConversion"/>
  </si>
  <si>
    <t>토미 점보롤 디스펜서</t>
    <phoneticPr fontId="1" type="noConversion"/>
  </si>
  <si>
    <t>75L용</t>
    <phoneticPr fontId="1" type="noConversion"/>
  </si>
  <si>
    <t xml:space="preserve">청색용기 </t>
    <phoneticPr fontId="1" type="noConversion"/>
  </si>
  <si>
    <t>75L</t>
    <phoneticPr fontId="1" type="noConversion"/>
  </si>
  <si>
    <t>나일론비</t>
    <phoneticPr fontId="1" type="noConversion"/>
  </si>
  <si>
    <t>PVC, 마당비</t>
    <phoneticPr fontId="1" type="noConversion"/>
  </si>
  <si>
    <t>DY홀더</t>
    <phoneticPr fontId="1" type="noConversion"/>
  </si>
  <si>
    <t>40g</t>
    <phoneticPr fontId="1" type="noConversion"/>
  </si>
  <si>
    <t>손잡이형, 대</t>
    <phoneticPr fontId="1" type="noConversion"/>
  </si>
  <si>
    <t>이지타올</t>
    <phoneticPr fontId="1" type="noConversion"/>
  </si>
  <si>
    <t>극세사, 40×40, 캉가루표</t>
    <phoneticPr fontId="1" type="noConversion"/>
  </si>
  <si>
    <t>3인치 링형</t>
    <phoneticPr fontId="1" type="noConversion"/>
  </si>
  <si>
    <t>600ml</t>
    <phoneticPr fontId="1" type="noConversion"/>
  </si>
  <si>
    <t>등짐형진공청소기</t>
    <phoneticPr fontId="1" type="noConversion"/>
  </si>
  <si>
    <t>C-501 제품 등급이상</t>
    <phoneticPr fontId="1" type="noConversion"/>
  </si>
  <si>
    <t>대</t>
    <phoneticPr fontId="1" type="noConversion"/>
  </si>
  <si>
    <t>전선(닐선)</t>
    <phoneticPr fontId="1" type="noConversion"/>
  </si>
  <si>
    <t>1.5SQ×2C(100M)</t>
    <phoneticPr fontId="1" type="noConversion"/>
  </si>
  <si>
    <t>EA</t>
    <phoneticPr fontId="1" type="noConversion"/>
  </si>
  <si>
    <t>야자</t>
    <phoneticPr fontId="1" type="noConversion"/>
  </si>
  <si>
    <t>논슬립 롤매트</t>
    <phoneticPr fontId="1" type="noConversion"/>
  </si>
  <si>
    <t>롤</t>
    <phoneticPr fontId="1" type="noConversion"/>
  </si>
  <si>
    <t>실크링휴지통</t>
    <phoneticPr fontId="1" type="noConversion"/>
  </si>
  <si>
    <t>12L, 245Φ×320mm</t>
    <phoneticPr fontId="1" type="noConversion"/>
  </si>
  <si>
    <t>헤드랜턴</t>
    <phoneticPr fontId="1" type="noConversion"/>
  </si>
  <si>
    <t>몬스터 파워, 충전셋트 포함, XHP160</t>
    <phoneticPr fontId="1" type="noConversion"/>
  </si>
  <si>
    <t>규조토</t>
    <phoneticPr fontId="1" type="noConversion"/>
  </si>
  <si>
    <t>20kg</t>
    <phoneticPr fontId="1" type="noConversion"/>
  </si>
  <si>
    <t>극세사 밀대 세트</t>
    <phoneticPr fontId="1" type="noConversion"/>
  </si>
  <si>
    <t>45cm</t>
    <phoneticPr fontId="1" type="noConversion"/>
  </si>
  <si>
    <t>극세사 밀대포</t>
    <phoneticPr fontId="1" type="noConversion"/>
  </si>
  <si>
    <t>3M 장갑</t>
    <phoneticPr fontId="1" type="noConversion"/>
  </si>
  <si>
    <t>슈퍼그립 200, 대</t>
    <phoneticPr fontId="1" type="noConversion"/>
  </si>
  <si>
    <t>슈퍼그립 200, 중</t>
    <phoneticPr fontId="1" type="noConversion"/>
  </si>
  <si>
    <t>비닐 바인더 끈</t>
    <phoneticPr fontId="1" type="noConversion"/>
  </si>
  <si>
    <t>20cm x 19cm, 하얀색, 중</t>
    <phoneticPr fontId="1" type="noConversion"/>
  </si>
  <si>
    <t>45cm 리필</t>
    <phoneticPr fontId="1" type="noConversion"/>
  </si>
  <si>
    <t>물가자료(2021.11)</t>
    <phoneticPr fontId="1" type="noConversion"/>
  </si>
  <si>
    <t>물가정보(2021.11)</t>
    <phoneticPr fontId="1" type="noConversion"/>
  </si>
  <si>
    <t>오염바닥청소</t>
    <phoneticPr fontId="1" type="noConversion"/>
  </si>
  <si>
    <t>재활용품 반출시</t>
    <phoneticPr fontId="1" type="noConversion"/>
  </si>
  <si>
    <t>下119</t>
    <phoneticPr fontId="1" type="noConversion"/>
  </si>
  <si>
    <t>견적A</t>
    <phoneticPr fontId="1" type="noConversion"/>
  </si>
  <si>
    <t>견적B</t>
    <phoneticPr fontId="1" type="noConversion"/>
  </si>
  <si>
    <t>단가</t>
    <phoneticPr fontId="1" type="noConversion"/>
  </si>
  <si>
    <t>적용</t>
    <phoneticPr fontId="1" type="noConversion"/>
  </si>
  <si>
    <t>연번</t>
    <phoneticPr fontId="1" type="noConversion"/>
  </si>
  <si>
    <t>심사요청</t>
    <phoneticPr fontId="1" type="noConversion"/>
  </si>
  <si>
    <t>금액</t>
    <phoneticPr fontId="1" type="noConversion"/>
  </si>
  <si>
    <t>심사단가</t>
    <phoneticPr fontId="1" type="noConversion"/>
  </si>
  <si>
    <t xml:space="preserve">  계(부가세 포함)</t>
    <phoneticPr fontId="1" type="noConversion"/>
  </si>
  <si>
    <t>적용금액</t>
    <phoneticPr fontId="1" type="noConversion"/>
  </si>
  <si>
    <t>단가</t>
    <phoneticPr fontId="1" type="noConversion"/>
  </si>
  <si>
    <t>견적C</t>
    <phoneticPr fontId="1" type="noConversion"/>
  </si>
  <si>
    <t>증감</t>
    <phoneticPr fontId="1" type="noConversion"/>
  </si>
  <si>
    <t>비고</t>
    <phoneticPr fontId="1" type="noConversion"/>
  </si>
  <si>
    <t>기심사</t>
    <phoneticPr fontId="1" type="noConversion"/>
  </si>
  <si>
    <t>기심사</t>
    <phoneticPr fontId="1" type="noConversion"/>
  </si>
  <si>
    <t>기심사</t>
    <phoneticPr fontId="1" type="noConversion"/>
  </si>
  <si>
    <t>※ 기심사 단가: 계약심사과 - 17486(2021.12.10)</t>
    <phoneticPr fontId="1" type="noConversion"/>
  </si>
  <si>
    <t>견적C</t>
    <phoneticPr fontId="1" type="noConversion"/>
  </si>
  <si>
    <t>견적C</t>
    <phoneticPr fontId="1" type="noConversion"/>
  </si>
  <si>
    <t>견적C</t>
    <phoneticPr fontId="1" type="noConversion"/>
  </si>
  <si>
    <t>견적C</t>
    <phoneticPr fontId="1" type="noConversion"/>
  </si>
  <si>
    <t>견적C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</si>
</sst>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#,##0_);\(#,##0\)"/>
    <numFmt numFmtId="177" formatCode="#,##0_ "/>
    <numFmt numFmtId="178" formatCode="#,##0_ ;[Red]\-#,##0\ "/>
  </numFmts>
  <fonts count="2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6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color indexed="8"/>
      <name val="굴림"/>
      <family val="3"/>
      <charset val="129"/>
    </font>
    <font>
      <sz val="10"/>
      <name val="굴림"/>
      <family val="3"/>
      <charset val="129"/>
    </font>
    <font>
      <sz val="12"/>
      <color theme="1"/>
      <name val="맑은 고딕"/>
      <family val="3"/>
      <charset val="129"/>
      <scheme val="minor"/>
    </font>
    <font>
      <sz val="16"/>
      <color theme="1"/>
      <name val="맑은 고딕"/>
      <family val="2"/>
      <charset val="129"/>
      <scheme val="minor"/>
    </font>
    <font>
      <sz val="16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b/>
      <sz val="2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0"/>
      <color theme="1"/>
      <name val="맑은고딕"/>
      <family val="3"/>
      <charset val="129"/>
    </font>
    <font>
      <b/>
      <sz val="10"/>
      <color theme="1"/>
      <name val="맑은고딕"/>
      <family val="3"/>
      <charset val="129"/>
    </font>
    <font>
      <sz val="10"/>
      <name val="맑은고딕"/>
      <family val="3"/>
      <charset val="129"/>
    </font>
    <font>
      <sz val="10"/>
      <color indexed="8"/>
      <name val="맑은고딕"/>
      <family val="3"/>
      <charset val="129"/>
    </font>
    <font>
      <b/>
      <sz val="11"/>
      <color indexed="8"/>
      <name val="맑은고딕"/>
      <family val="3"/>
      <charset val="129"/>
    </font>
    <font>
      <b/>
      <sz val="11"/>
      <color theme="1"/>
      <name val="맑은고딕"/>
      <family val="3"/>
      <charset val="129"/>
    </font>
    <font>
      <b/>
      <sz val="11"/>
      <color rgb="FFFF0000"/>
      <name val="맑은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>
      <alignment vertical="center"/>
    </xf>
    <xf numFmtId="0" fontId="0" fillId="0" borderId="0" xfId="0" applyBorder="1">
      <alignment vertical="center"/>
    </xf>
    <xf numFmtId="0" fontId="7" fillId="0" borderId="0" xfId="4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41" fontId="7" fillId="0" borderId="0" xfId="3" applyFont="1" applyBorder="1" applyAlignment="1">
      <alignment horizontal="center" vertical="center" wrapText="1"/>
    </xf>
    <xf numFmtId="3" fontId="8" fillId="0" borderId="0" xfId="4" applyNumberFormat="1" applyFont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41" fontId="0" fillId="0" borderId="0" xfId="1" applyFont="1">
      <alignment vertical="center"/>
    </xf>
    <xf numFmtId="3" fontId="8" fillId="0" borderId="0" xfId="4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14" fillId="2" borderId="5" xfId="0" applyFont="1" applyFill="1" applyBorder="1" applyAlignment="1">
      <alignment horizontal="center" vertical="center" shrinkToFit="1"/>
    </xf>
    <xf numFmtId="0" fontId="14" fillId="2" borderId="5" xfId="0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41" fontId="16" fillId="0" borderId="5" xfId="1" applyFont="1" applyFill="1" applyBorder="1" applyAlignment="1">
      <alignment horizontal="right" vertical="center"/>
    </xf>
    <xf numFmtId="41" fontId="15" fillId="0" borderId="5" xfId="1" applyFont="1" applyFill="1" applyBorder="1" applyAlignment="1">
      <alignment vertical="center"/>
    </xf>
    <xf numFmtId="41" fontId="17" fillId="0" borderId="5" xfId="3" applyFont="1" applyBorder="1" applyAlignment="1">
      <alignment vertical="center"/>
    </xf>
    <xf numFmtId="177" fontId="17" fillId="0" borderId="5" xfId="1" applyNumberFormat="1" applyFont="1" applyFill="1" applyBorder="1" applyAlignment="1">
      <alignment horizontal="right" vertical="center"/>
    </xf>
    <xf numFmtId="41" fontId="17" fillId="0" borderId="5" xfId="1" applyFont="1" applyFill="1" applyBorder="1" applyAlignment="1">
      <alignment horizontal="center" vertical="center"/>
    </xf>
    <xf numFmtId="41" fontId="17" fillId="0" borderId="5" xfId="1" applyFont="1" applyFill="1" applyBorder="1" applyAlignment="1">
      <alignment horizontal="center" vertical="center" wrapText="1"/>
    </xf>
    <xf numFmtId="41" fontId="18" fillId="0" borderId="5" xfId="1" applyFont="1" applyFill="1" applyBorder="1" applyAlignment="1">
      <alignment horizontal="center" vertical="center" wrapText="1"/>
    </xf>
    <xf numFmtId="41" fontId="15" fillId="0" borderId="5" xfId="1" applyFont="1" applyFill="1" applyBorder="1" applyAlignment="1">
      <alignment horizontal="right" vertical="center"/>
    </xf>
    <xf numFmtId="41" fontId="15" fillId="0" borderId="5" xfId="1" applyFont="1" applyBorder="1" applyAlignment="1">
      <alignment horizontal="right" vertical="center"/>
    </xf>
    <xf numFmtId="0" fontId="15" fillId="0" borderId="5" xfId="0" applyFont="1" applyBorder="1">
      <alignment vertical="center"/>
    </xf>
    <xf numFmtId="41" fontId="17" fillId="0" borderId="5" xfId="1" applyFont="1" applyFill="1" applyBorder="1" applyAlignment="1">
      <alignment horizontal="right" vertical="center"/>
    </xf>
    <xf numFmtId="41" fontId="17" fillId="0" borderId="5" xfId="1" applyFont="1" applyFill="1" applyBorder="1" applyAlignment="1">
      <alignment horizontal="right" vertical="center" wrapText="1"/>
    </xf>
    <xf numFmtId="0" fontId="15" fillId="0" borderId="5" xfId="2" applyFont="1" applyBorder="1" applyAlignment="1">
      <alignment horizontal="center" vertical="center"/>
    </xf>
    <xf numFmtId="41" fontId="17" fillId="0" borderId="5" xfId="1" applyFont="1" applyFill="1" applyBorder="1">
      <alignment vertical="center"/>
    </xf>
    <xf numFmtId="0" fontId="17" fillId="0" borderId="5" xfId="0" applyFont="1" applyBorder="1" applyAlignment="1">
      <alignment horizontal="center" vertical="center"/>
    </xf>
    <xf numFmtId="41" fontId="17" fillId="0" borderId="5" xfId="3" applyFont="1" applyFill="1" applyBorder="1" applyAlignment="1">
      <alignment vertical="center"/>
    </xf>
    <xf numFmtId="41" fontId="15" fillId="0" borderId="5" xfId="1" applyFont="1" applyFill="1" applyBorder="1" applyAlignment="1">
      <alignment horizontal="center" vertical="center"/>
    </xf>
    <xf numFmtId="41" fontId="17" fillId="0" borderId="5" xfId="1" applyFont="1" applyBorder="1" applyAlignment="1">
      <alignment vertical="center"/>
    </xf>
    <xf numFmtId="41" fontId="18" fillId="0" borderId="5" xfId="1" applyFont="1" applyFill="1" applyBorder="1" applyAlignment="1">
      <alignment horizontal="right" vertical="center"/>
    </xf>
    <xf numFmtId="0" fontId="15" fillId="0" borderId="5" xfId="0" applyFont="1" applyBorder="1" applyAlignment="1">
      <alignment horizontal="center" vertical="center" wrapText="1" shrinkToFit="1"/>
    </xf>
    <xf numFmtId="0" fontId="15" fillId="0" borderId="5" xfId="2" applyFont="1" applyBorder="1" applyAlignment="1">
      <alignment horizontal="center" vertical="center" wrapText="1" shrinkToFit="1"/>
    </xf>
    <xf numFmtId="0" fontId="14" fillId="3" borderId="5" xfId="0" applyFont="1" applyFill="1" applyBorder="1" applyAlignment="1">
      <alignment horizontal="center" vertical="center"/>
    </xf>
    <xf numFmtId="41" fontId="15" fillId="3" borderId="5" xfId="1" applyFont="1" applyFill="1" applyBorder="1" applyAlignment="1">
      <alignment horizontal="right" vertical="center"/>
    </xf>
    <xf numFmtId="41" fontId="19" fillId="2" borderId="5" xfId="1" applyFont="1" applyFill="1" applyBorder="1" applyAlignment="1">
      <alignment horizontal="right" vertical="center"/>
    </xf>
    <xf numFmtId="0" fontId="20" fillId="2" borderId="5" xfId="0" applyFont="1" applyFill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178" fontId="15" fillId="0" borderId="5" xfId="1" applyNumberFormat="1" applyFont="1" applyBorder="1" applyAlignment="1">
      <alignment horizontal="right" vertical="center"/>
    </xf>
    <xf numFmtId="178" fontId="19" fillId="2" borderId="5" xfId="1" applyNumberFormat="1" applyFont="1" applyFill="1" applyBorder="1" applyAlignment="1">
      <alignment horizontal="right" vertical="center"/>
    </xf>
    <xf numFmtId="10" fontId="21" fillId="2" borderId="5" xfId="6" applyNumberFormat="1" applyFont="1" applyFill="1" applyBorder="1" applyAlignment="1">
      <alignment horizontal="right" vertical="center"/>
    </xf>
    <xf numFmtId="41" fontId="15" fillId="0" borderId="5" xfId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41" fontId="7" fillId="0" borderId="0" xfId="3" applyFont="1" applyBorder="1" applyAlignment="1">
      <alignment horizontal="center" vertical="center" wrapText="1"/>
    </xf>
    <xf numFmtId="3" fontId="8" fillId="0" borderId="0" xfId="4" applyNumberFormat="1" applyFont="1" applyBorder="1" applyAlignment="1">
      <alignment horizontal="right" vertical="center"/>
    </xf>
    <xf numFmtId="0" fontId="20" fillId="2" borderId="8" xfId="0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41" fontId="19" fillId="2" borderId="11" xfId="1" applyFont="1" applyFill="1" applyBorder="1" applyAlignment="1">
      <alignment horizontal="center" vertical="center"/>
    </xf>
    <xf numFmtId="41" fontId="19" fillId="2" borderId="4" xfId="1" applyFont="1" applyFill="1" applyBorder="1" applyAlignment="1">
      <alignment horizontal="center" vertical="center"/>
    </xf>
    <xf numFmtId="176" fontId="20" fillId="2" borderId="11" xfId="0" applyNumberFormat="1" applyFont="1" applyFill="1" applyBorder="1" applyAlignment="1">
      <alignment horizontal="center" vertical="center"/>
    </xf>
    <xf numFmtId="176" fontId="20" fillId="2" borderId="4" xfId="0" applyNumberFormat="1" applyFont="1" applyFill="1" applyBorder="1" applyAlignment="1">
      <alignment horizontal="center" vertical="center"/>
    </xf>
    <xf numFmtId="0" fontId="20" fillId="2" borderId="11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/>
    </xf>
  </cellXfs>
  <cellStyles count="10">
    <cellStyle name="백분율" xfId="6" builtinId="5"/>
    <cellStyle name="백분율 2 2 2" xfId="9"/>
    <cellStyle name="쉼표 [0]" xfId="1" builtinId="6"/>
    <cellStyle name="쉼표 [0] 2" xfId="3"/>
    <cellStyle name="쉼표 [0] 2 2 2 2 10" xfId="8"/>
    <cellStyle name="표준" xfId="0" builtinId="0"/>
    <cellStyle name="표준 12" xfId="4"/>
    <cellStyle name="표준 15" xfId="5"/>
    <cellStyle name="표준 2 5 2 2" xfId="7"/>
    <cellStyle name="표준 9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4"/>
  <sheetViews>
    <sheetView tabSelected="1" zoomScaleNormal="100" zoomScaleSheetLayoutView="85" workbookViewId="0">
      <selection activeCell="N2" sqref="N2"/>
    </sheetView>
  </sheetViews>
  <sheetFormatPr defaultRowHeight="16.5"/>
  <cols>
    <col min="1" max="1" width="3.875" style="2" customWidth="1"/>
    <col min="2" max="2" width="17.375" style="15" bestFit="1" customWidth="1"/>
    <col min="3" max="3" width="29.875" style="15" customWidth="1"/>
    <col min="4" max="4" width="5.25" style="2" bestFit="1" customWidth="1"/>
    <col min="5" max="5" width="9.5" style="7" bestFit="1" customWidth="1"/>
    <col min="6" max="6" width="12.125" style="7" bestFit="1" customWidth="1"/>
    <col min="7" max="7" width="11.625" style="7" bestFit="1" customWidth="1"/>
    <col min="8" max="8" width="10.125" style="11" bestFit="1" customWidth="1"/>
    <col min="9" max="9" width="7" style="11" bestFit="1" customWidth="1"/>
    <col min="10" max="10" width="9.625" style="7" bestFit="1" customWidth="1"/>
    <col min="11" max="11" width="7" style="7" bestFit="1" customWidth="1"/>
    <col min="12" max="12" width="9.375" style="7" bestFit="1" customWidth="1"/>
    <col min="13" max="13" width="15.75" style="2" bestFit="1" customWidth="1"/>
    <col min="14" max="14" width="8.5" style="2" bestFit="1" customWidth="1"/>
    <col min="15" max="15" width="7.625" style="2" bestFit="1" customWidth="1"/>
    <col min="16" max="16" width="9.375" style="2" bestFit="1" customWidth="1"/>
    <col min="17" max="17" width="15.75" style="2" bestFit="1" customWidth="1"/>
    <col min="18" max="18" width="12" style="2" bestFit="1" customWidth="1"/>
    <col min="19" max="19" width="14.625" style="2" customWidth="1"/>
    <col min="20" max="20" width="19.25" style="2" hidden="1" customWidth="1"/>
    <col min="21" max="21" width="11.875" style="20" customWidth="1"/>
    <col min="22" max="22" width="0.125" style="2" customWidth="1"/>
    <col min="23" max="23" width="7.75" style="2" customWidth="1"/>
    <col min="24" max="16384" width="9" style="2"/>
  </cols>
  <sheetData>
    <row r="1" spans="1:25" ht="36.75" customHeight="1">
      <c r="A1" s="56" t="s">
        <v>67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</row>
    <row r="2" spans="1:25" ht="33" customHeight="1">
      <c r="A2" s="13" t="e">
        <f>#REF!</f>
        <v>#REF!</v>
      </c>
      <c r="B2" s="1"/>
      <c r="C2" s="1"/>
      <c r="D2" s="1"/>
      <c r="E2" s="5"/>
      <c r="F2" s="6"/>
      <c r="G2" s="5"/>
      <c r="H2" s="10"/>
      <c r="I2" s="10"/>
      <c r="J2" s="5"/>
      <c r="K2" s="5"/>
      <c r="L2" s="5"/>
      <c r="M2" s="51"/>
      <c r="N2" s="51"/>
      <c r="O2" s="51"/>
      <c r="P2" s="51"/>
      <c r="Q2" s="51"/>
      <c r="R2" s="51"/>
      <c r="S2" s="22" t="s">
        <v>66</v>
      </c>
      <c r="T2" s="51"/>
      <c r="V2" s="3"/>
      <c r="W2" s="3"/>
      <c r="X2" s="3"/>
      <c r="Y2" s="3"/>
    </row>
    <row r="3" spans="1:25" ht="20.100000000000001" customHeight="1">
      <c r="A3" s="57" t="s">
        <v>198</v>
      </c>
      <c r="B3" s="57" t="s">
        <v>0</v>
      </c>
      <c r="C3" s="58" t="s">
        <v>64</v>
      </c>
      <c r="D3" s="57" t="s">
        <v>1</v>
      </c>
      <c r="E3" s="58" t="s">
        <v>69</v>
      </c>
      <c r="F3" s="57" t="s">
        <v>2</v>
      </c>
      <c r="G3" s="57"/>
      <c r="H3" s="57"/>
      <c r="I3" s="57"/>
      <c r="J3" s="57"/>
      <c r="K3" s="57"/>
      <c r="L3" s="60" t="s">
        <v>199</v>
      </c>
      <c r="M3" s="61"/>
      <c r="N3" s="59" t="s">
        <v>201</v>
      </c>
      <c r="O3" s="59"/>
      <c r="P3" s="62" t="s">
        <v>203</v>
      </c>
      <c r="Q3" s="63"/>
      <c r="R3" s="64" t="s">
        <v>206</v>
      </c>
      <c r="S3" s="64" t="s">
        <v>207</v>
      </c>
      <c r="T3" s="58" t="s">
        <v>35</v>
      </c>
      <c r="V3" s="3"/>
      <c r="W3" s="3"/>
      <c r="X3" s="3"/>
      <c r="Y3" s="3"/>
    </row>
    <row r="4" spans="1:25" ht="20.100000000000001" customHeight="1">
      <c r="A4" s="57"/>
      <c r="B4" s="57"/>
      <c r="C4" s="58"/>
      <c r="D4" s="57"/>
      <c r="E4" s="57"/>
      <c r="F4" s="23" t="s">
        <v>194</v>
      </c>
      <c r="G4" s="23" t="s">
        <v>195</v>
      </c>
      <c r="H4" s="57" t="s">
        <v>189</v>
      </c>
      <c r="I4" s="57"/>
      <c r="J4" s="57" t="s">
        <v>190</v>
      </c>
      <c r="K4" s="57"/>
      <c r="L4" s="24" t="s">
        <v>196</v>
      </c>
      <c r="M4" s="24" t="s">
        <v>200</v>
      </c>
      <c r="N4" s="47" t="s">
        <v>196</v>
      </c>
      <c r="O4" s="47" t="s">
        <v>197</v>
      </c>
      <c r="P4" s="24" t="s">
        <v>204</v>
      </c>
      <c r="Q4" s="24" t="s">
        <v>200</v>
      </c>
      <c r="R4" s="65"/>
      <c r="S4" s="65"/>
      <c r="T4" s="58"/>
      <c r="V4" s="3"/>
      <c r="W4" s="3"/>
      <c r="X4" s="3"/>
      <c r="Y4" s="3"/>
    </row>
    <row r="5" spans="1:25" ht="27.75" customHeight="1">
      <c r="A5" s="25">
        <v>1</v>
      </c>
      <c r="B5" s="25" t="s">
        <v>65</v>
      </c>
      <c r="C5" s="45" t="s">
        <v>102</v>
      </c>
      <c r="D5" s="25" t="s">
        <v>3</v>
      </c>
      <c r="E5" s="26">
        <v>30000</v>
      </c>
      <c r="F5" s="27">
        <v>450</v>
      </c>
      <c r="G5" s="28">
        <v>500</v>
      </c>
      <c r="H5" s="29">
        <v>780</v>
      </c>
      <c r="I5" s="30" t="s">
        <v>70</v>
      </c>
      <c r="J5" s="31">
        <v>720</v>
      </c>
      <c r="K5" s="32" t="s">
        <v>82</v>
      </c>
      <c r="L5" s="33">
        <f t="shared" ref="L5:L58" si="0">MIN(F5:J5)</f>
        <v>450</v>
      </c>
      <c r="M5" s="34">
        <f t="shared" ref="M5:M58" si="1">L5*E5</f>
        <v>13500000</v>
      </c>
      <c r="N5" s="48"/>
      <c r="O5" s="48"/>
      <c r="P5" s="34">
        <f>MIN(L5,N5)</f>
        <v>450</v>
      </c>
      <c r="Q5" s="34">
        <f>E5*P5</f>
        <v>13500000</v>
      </c>
      <c r="R5" s="52">
        <f>Q5-M5</f>
        <v>0</v>
      </c>
      <c r="S5" s="55" t="str">
        <f>IF(P5=L5,"요청단가 적용","심사단가("&amp;O5&amp;")적용")</f>
        <v>요청단가 적용</v>
      </c>
      <c r="T5" s="35" t="s">
        <v>36</v>
      </c>
      <c r="V5" s="66"/>
      <c r="W5" s="66"/>
      <c r="X5" s="16"/>
      <c r="Y5" s="3"/>
    </row>
    <row r="6" spans="1:25" ht="27.75" customHeight="1">
      <c r="A6" s="25">
        <f>A5+1</f>
        <v>2</v>
      </c>
      <c r="B6" s="25" t="s">
        <v>103</v>
      </c>
      <c r="C6" s="45" t="s">
        <v>104</v>
      </c>
      <c r="D6" s="25" t="s">
        <v>4</v>
      </c>
      <c r="E6" s="26">
        <v>600</v>
      </c>
      <c r="F6" s="27">
        <v>25000</v>
      </c>
      <c r="G6" s="28">
        <v>27000</v>
      </c>
      <c r="H6" s="36">
        <v>26000</v>
      </c>
      <c r="I6" s="30" t="s">
        <v>193</v>
      </c>
      <c r="J6" s="31">
        <v>49000</v>
      </c>
      <c r="K6" s="32" t="s">
        <v>82</v>
      </c>
      <c r="L6" s="33">
        <f t="shared" si="0"/>
        <v>25000</v>
      </c>
      <c r="M6" s="34">
        <f t="shared" si="1"/>
        <v>15000000</v>
      </c>
      <c r="N6" s="48"/>
      <c r="O6" s="48"/>
      <c r="P6" s="34">
        <f t="shared" ref="P6:P67" si="2">MIN(L6,N6)</f>
        <v>25000</v>
      </c>
      <c r="Q6" s="34">
        <f t="shared" ref="Q6:Q67" si="3">E6*P6</f>
        <v>15000000</v>
      </c>
      <c r="R6" s="52">
        <f t="shared" ref="R6:R67" si="4">Q6-M6</f>
        <v>0</v>
      </c>
      <c r="S6" s="55" t="str">
        <f t="shared" ref="S6:S67" si="5">IF(P6=L6,"요청단가 적용","심사단가("&amp;O6&amp;")적용")</f>
        <v>요청단가 적용</v>
      </c>
      <c r="T6" s="35" t="s">
        <v>36</v>
      </c>
      <c r="V6" s="66"/>
      <c r="W6" s="66"/>
      <c r="X6" s="16"/>
      <c r="Y6" s="3"/>
    </row>
    <row r="7" spans="1:25" ht="27.75" customHeight="1">
      <c r="A7" s="25">
        <f t="shared" ref="A7:A67" si="6">A6+1</f>
        <v>3</v>
      </c>
      <c r="B7" s="25" t="s">
        <v>105</v>
      </c>
      <c r="C7" s="45" t="s">
        <v>106</v>
      </c>
      <c r="D7" s="25" t="s">
        <v>4</v>
      </c>
      <c r="E7" s="26">
        <v>240</v>
      </c>
      <c r="F7" s="27">
        <v>30000</v>
      </c>
      <c r="G7" s="28">
        <v>32000</v>
      </c>
      <c r="H7" s="36">
        <v>70000</v>
      </c>
      <c r="I7" s="30" t="s">
        <v>70</v>
      </c>
      <c r="J7" s="31">
        <v>80000</v>
      </c>
      <c r="K7" s="32" t="s">
        <v>82</v>
      </c>
      <c r="L7" s="33">
        <f t="shared" si="0"/>
        <v>30000</v>
      </c>
      <c r="M7" s="34">
        <f t="shared" si="1"/>
        <v>7200000</v>
      </c>
      <c r="N7" s="48">
        <v>29000</v>
      </c>
      <c r="O7" s="48" t="s">
        <v>205</v>
      </c>
      <c r="P7" s="34">
        <f t="shared" si="2"/>
        <v>29000</v>
      </c>
      <c r="Q7" s="34">
        <f t="shared" si="3"/>
        <v>6960000</v>
      </c>
      <c r="R7" s="52">
        <f t="shared" si="4"/>
        <v>-240000</v>
      </c>
      <c r="S7" s="55" t="str">
        <f t="shared" si="5"/>
        <v>심사단가(견적C)적용</v>
      </c>
      <c r="T7" s="35" t="s">
        <v>36</v>
      </c>
      <c r="V7" s="66"/>
      <c r="W7" s="66"/>
      <c r="X7" s="16"/>
      <c r="Y7" s="3"/>
    </row>
    <row r="8" spans="1:25" ht="27.75" customHeight="1">
      <c r="A8" s="25">
        <f t="shared" si="6"/>
        <v>4</v>
      </c>
      <c r="B8" s="25" t="s">
        <v>5</v>
      </c>
      <c r="C8" s="45" t="s">
        <v>107</v>
      </c>
      <c r="D8" s="25" t="s">
        <v>4</v>
      </c>
      <c r="E8" s="26">
        <v>45</v>
      </c>
      <c r="F8" s="27">
        <v>30000</v>
      </c>
      <c r="G8" s="28">
        <v>33000</v>
      </c>
      <c r="H8" s="36"/>
      <c r="I8" s="30"/>
      <c r="J8" s="31"/>
      <c r="K8" s="32"/>
      <c r="L8" s="33">
        <f t="shared" si="0"/>
        <v>30000</v>
      </c>
      <c r="M8" s="34">
        <f t="shared" si="1"/>
        <v>1350000</v>
      </c>
      <c r="N8" s="48">
        <v>29000</v>
      </c>
      <c r="O8" s="48" t="s">
        <v>205</v>
      </c>
      <c r="P8" s="34">
        <f t="shared" si="2"/>
        <v>29000</v>
      </c>
      <c r="Q8" s="34">
        <f t="shared" si="3"/>
        <v>1305000</v>
      </c>
      <c r="R8" s="52">
        <f t="shared" si="4"/>
        <v>-45000</v>
      </c>
      <c r="S8" s="55" t="str">
        <f t="shared" si="5"/>
        <v>심사단가(견적C)적용</v>
      </c>
      <c r="T8" s="35" t="s">
        <v>37</v>
      </c>
      <c r="V8" s="66"/>
      <c r="W8" s="66"/>
      <c r="X8" s="16"/>
      <c r="Y8" s="3"/>
    </row>
    <row r="9" spans="1:25" ht="27.75" customHeight="1">
      <c r="A9" s="25">
        <f t="shared" si="6"/>
        <v>5</v>
      </c>
      <c r="B9" s="25" t="s">
        <v>6</v>
      </c>
      <c r="C9" s="45" t="s">
        <v>108</v>
      </c>
      <c r="D9" s="25" t="s">
        <v>4</v>
      </c>
      <c r="E9" s="26">
        <v>30</v>
      </c>
      <c r="F9" s="27">
        <v>29000</v>
      </c>
      <c r="G9" s="28">
        <v>30000</v>
      </c>
      <c r="H9" s="36">
        <v>30800</v>
      </c>
      <c r="I9" s="30" t="s">
        <v>71</v>
      </c>
      <c r="J9" s="31"/>
      <c r="K9" s="32"/>
      <c r="L9" s="33">
        <f t="shared" si="0"/>
        <v>29000</v>
      </c>
      <c r="M9" s="34">
        <f t="shared" si="1"/>
        <v>870000</v>
      </c>
      <c r="N9" s="48">
        <v>28000</v>
      </c>
      <c r="O9" s="48" t="s">
        <v>205</v>
      </c>
      <c r="P9" s="34">
        <f t="shared" si="2"/>
        <v>28000</v>
      </c>
      <c r="Q9" s="34">
        <f t="shared" si="3"/>
        <v>840000</v>
      </c>
      <c r="R9" s="52">
        <f t="shared" si="4"/>
        <v>-30000</v>
      </c>
      <c r="S9" s="55" t="str">
        <f t="shared" si="5"/>
        <v>심사단가(견적C)적용</v>
      </c>
      <c r="T9" s="35" t="s">
        <v>37</v>
      </c>
      <c r="V9" s="66"/>
      <c r="W9" s="66"/>
      <c r="X9" s="16"/>
      <c r="Y9" s="3"/>
    </row>
    <row r="10" spans="1:25" ht="27.75" customHeight="1">
      <c r="A10" s="25">
        <f t="shared" si="6"/>
        <v>6</v>
      </c>
      <c r="B10" s="25" t="s">
        <v>7</v>
      </c>
      <c r="C10" s="45" t="s">
        <v>109</v>
      </c>
      <c r="D10" s="25" t="s">
        <v>4</v>
      </c>
      <c r="E10" s="26">
        <v>12</v>
      </c>
      <c r="F10" s="27">
        <v>29000</v>
      </c>
      <c r="G10" s="28">
        <v>30000</v>
      </c>
      <c r="H10" s="36">
        <v>37400</v>
      </c>
      <c r="I10" s="30" t="s">
        <v>71</v>
      </c>
      <c r="J10" s="31"/>
      <c r="K10" s="32"/>
      <c r="L10" s="33">
        <f t="shared" si="0"/>
        <v>29000</v>
      </c>
      <c r="M10" s="34">
        <f t="shared" si="1"/>
        <v>348000</v>
      </c>
      <c r="N10" s="48">
        <v>28000</v>
      </c>
      <c r="O10" s="48" t="s">
        <v>205</v>
      </c>
      <c r="P10" s="34">
        <f t="shared" si="2"/>
        <v>28000</v>
      </c>
      <c r="Q10" s="34">
        <f t="shared" si="3"/>
        <v>336000</v>
      </c>
      <c r="R10" s="52">
        <f t="shared" si="4"/>
        <v>-12000</v>
      </c>
      <c r="S10" s="55" t="str">
        <f t="shared" si="5"/>
        <v>심사단가(견적C)적용</v>
      </c>
      <c r="T10" s="35" t="s">
        <v>37</v>
      </c>
      <c r="V10" s="66"/>
      <c r="W10" s="66"/>
      <c r="X10" s="16"/>
      <c r="Y10" s="3"/>
    </row>
    <row r="11" spans="1:25" ht="27.75" customHeight="1">
      <c r="A11" s="25">
        <f t="shared" si="6"/>
        <v>7</v>
      </c>
      <c r="B11" s="25" t="s">
        <v>17</v>
      </c>
      <c r="C11" s="45" t="s">
        <v>109</v>
      </c>
      <c r="D11" s="25" t="s">
        <v>4</v>
      </c>
      <c r="E11" s="26">
        <v>12</v>
      </c>
      <c r="F11" s="27">
        <v>29000</v>
      </c>
      <c r="G11" s="28">
        <v>30000</v>
      </c>
      <c r="H11" s="36">
        <v>37400</v>
      </c>
      <c r="I11" s="30" t="s">
        <v>71</v>
      </c>
      <c r="J11" s="31"/>
      <c r="K11" s="32"/>
      <c r="L11" s="33">
        <f t="shared" si="0"/>
        <v>29000</v>
      </c>
      <c r="M11" s="34">
        <f t="shared" si="1"/>
        <v>348000</v>
      </c>
      <c r="N11" s="48">
        <v>28000</v>
      </c>
      <c r="O11" s="48" t="s">
        <v>205</v>
      </c>
      <c r="P11" s="34">
        <f t="shared" si="2"/>
        <v>28000</v>
      </c>
      <c r="Q11" s="34">
        <f t="shared" si="3"/>
        <v>336000</v>
      </c>
      <c r="R11" s="52">
        <f t="shared" si="4"/>
        <v>-12000</v>
      </c>
      <c r="S11" s="55" t="str">
        <f t="shared" si="5"/>
        <v>심사단가(견적C)적용</v>
      </c>
      <c r="T11" s="35" t="s">
        <v>38</v>
      </c>
      <c r="V11" s="66"/>
      <c r="W11" s="66"/>
      <c r="X11" s="16"/>
      <c r="Y11" s="3"/>
    </row>
    <row r="12" spans="1:25" ht="27.75" customHeight="1">
      <c r="A12" s="25">
        <f t="shared" si="6"/>
        <v>8</v>
      </c>
      <c r="B12" s="25" t="s">
        <v>110</v>
      </c>
      <c r="C12" s="45" t="s">
        <v>111</v>
      </c>
      <c r="D12" s="25" t="s">
        <v>80</v>
      </c>
      <c r="E12" s="26">
        <v>60</v>
      </c>
      <c r="F12" s="27">
        <v>24000</v>
      </c>
      <c r="G12" s="28">
        <v>25000</v>
      </c>
      <c r="H12" s="36">
        <v>36000</v>
      </c>
      <c r="I12" s="30" t="s">
        <v>72</v>
      </c>
      <c r="J12" s="31"/>
      <c r="K12" s="32"/>
      <c r="L12" s="33">
        <f t="shared" si="0"/>
        <v>24000</v>
      </c>
      <c r="M12" s="34">
        <f t="shared" si="1"/>
        <v>1440000</v>
      </c>
      <c r="N12" s="48"/>
      <c r="O12" s="48"/>
      <c r="P12" s="34">
        <f t="shared" si="2"/>
        <v>24000</v>
      </c>
      <c r="Q12" s="34">
        <f t="shared" si="3"/>
        <v>1440000</v>
      </c>
      <c r="R12" s="52">
        <f t="shared" si="4"/>
        <v>0</v>
      </c>
      <c r="S12" s="55" t="str">
        <f t="shared" si="5"/>
        <v>요청단가 적용</v>
      </c>
      <c r="T12" s="35" t="s">
        <v>39</v>
      </c>
      <c r="V12" s="66"/>
      <c r="W12" s="66"/>
      <c r="X12" s="16"/>
      <c r="Y12" s="3"/>
    </row>
    <row r="13" spans="1:25" ht="27.75" customHeight="1">
      <c r="A13" s="25">
        <f t="shared" si="6"/>
        <v>9</v>
      </c>
      <c r="B13" s="25" t="s">
        <v>112</v>
      </c>
      <c r="C13" s="45" t="s">
        <v>113</v>
      </c>
      <c r="D13" s="25" t="s">
        <v>80</v>
      </c>
      <c r="E13" s="26">
        <v>120</v>
      </c>
      <c r="F13" s="27">
        <v>15000</v>
      </c>
      <c r="G13" s="28">
        <v>16000</v>
      </c>
      <c r="H13" s="36"/>
      <c r="I13" s="30"/>
      <c r="J13" s="31"/>
      <c r="K13" s="32"/>
      <c r="L13" s="33">
        <f t="shared" si="0"/>
        <v>15000</v>
      </c>
      <c r="M13" s="34">
        <f t="shared" si="1"/>
        <v>1800000</v>
      </c>
      <c r="N13" s="48"/>
      <c r="O13" s="48"/>
      <c r="P13" s="34">
        <f t="shared" si="2"/>
        <v>15000</v>
      </c>
      <c r="Q13" s="34">
        <f t="shared" si="3"/>
        <v>1800000</v>
      </c>
      <c r="R13" s="52">
        <f t="shared" si="4"/>
        <v>0</v>
      </c>
      <c r="S13" s="55" t="str">
        <f t="shared" si="5"/>
        <v>요청단가 적용</v>
      </c>
      <c r="T13" s="35" t="s">
        <v>40</v>
      </c>
      <c r="V13" s="66"/>
      <c r="W13" s="66"/>
      <c r="X13" s="16"/>
      <c r="Y13" s="3"/>
    </row>
    <row r="14" spans="1:25" ht="27.75" customHeight="1">
      <c r="A14" s="25">
        <f t="shared" si="6"/>
        <v>10</v>
      </c>
      <c r="B14" s="25" t="s">
        <v>8</v>
      </c>
      <c r="C14" s="45" t="s">
        <v>114</v>
      </c>
      <c r="D14" s="25" t="s">
        <v>9</v>
      </c>
      <c r="E14" s="26">
        <v>300</v>
      </c>
      <c r="F14" s="27">
        <v>800</v>
      </c>
      <c r="G14" s="28">
        <v>800</v>
      </c>
      <c r="H14" s="36">
        <v>1333</v>
      </c>
      <c r="I14" s="30" t="s">
        <v>73</v>
      </c>
      <c r="J14" s="31">
        <v>1151</v>
      </c>
      <c r="K14" s="32" t="s">
        <v>83</v>
      </c>
      <c r="L14" s="33">
        <f t="shared" si="0"/>
        <v>800</v>
      </c>
      <c r="M14" s="34">
        <f t="shared" si="1"/>
        <v>240000</v>
      </c>
      <c r="N14" s="48"/>
      <c r="O14" s="48"/>
      <c r="P14" s="34">
        <f t="shared" si="2"/>
        <v>800</v>
      </c>
      <c r="Q14" s="34">
        <f t="shared" si="3"/>
        <v>240000</v>
      </c>
      <c r="R14" s="52">
        <f t="shared" si="4"/>
        <v>0</v>
      </c>
      <c r="S14" s="55" t="str">
        <f t="shared" si="5"/>
        <v>요청단가 적용</v>
      </c>
      <c r="T14" s="35" t="s">
        <v>39</v>
      </c>
      <c r="V14" s="66"/>
      <c r="W14" s="66"/>
      <c r="X14" s="16"/>
      <c r="Y14" s="3"/>
    </row>
    <row r="15" spans="1:25" ht="27.75" customHeight="1">
      <c r="A15" s="25">
        <f t="shared" si="6"/>
        <v>11</v>
      </c>
      <c r="B15" s="25" t="s">
        <v>115</v>
      </c>
      <c r="C15" s="45" t="s">
        <v>116</v>
      </c>
      <c r="D15" s="25" t="s">
        <v>33</v>
      </c>
      <c r="E15" s="26">
        <v>300</v>
      </c>
      <c r="F15" s="27">
        <v>1500</v>
      </c>
      <c r="G15" s="28">
        <v>1500</v>
      </c>
      <c r="H15" s="36"/>
      <c r="I15" s="30"/>
      <c r="J15" s="31"/>
      <c r="K15" s="32"/>
      <c r="L15" s="33">
        <f t="shared" si="0"/>
        <v>1500</v>
      </c>
      <c r="M15" s="34">
        <f t="shared" si="1"/>
        <v>450000</v>
      </c>
      <c r="N15" s="48"/>
      <c r="O15" s="48"/>
      <c r="P15" s="34">
        <f t="shared" si="2"/>
        <v>1500</v>
      </c>
      <c r="Q15" s="34">
        <f t="shared" si="3"/>
        <v>450000</v>
      </c>
      <c r="R15" s="52">
        <f t="shared" si="4"/>
        <v>0</v>
      </c>
      <c r="S15" s="55" t="str">
        <f t="shared" si="5"/>
        <v>요청단가 적용</v>
      </c>
      <c r="T15" s="35" t="s">
        <v>41</v>
      </c>
      <c r="V15" s="66"/>
      <c r="W15" s="66"/>
      <c r="X15" s="16"/>
      <c r="Y15" s="3"/>
    </row>
    <row r="16" spans="1:25" ht="27.75" customHeight="1">
      <c r="A16" s="25">
        <f t="shared" si="6"/>
        <v>12</v>
      </c>
      <c r="B16" s="25" t="s">
        <v>18</v>
      </c>
      <c r="C16" s="45" t="s">
        <v>117</v>
      </c>
      <c r="D16" s="25" t="s">
        <v>10</v>
      </c>
      <c r="E16" s="26">
        <v>120</v>
      </c>
      <c r="F16" s="27">
        <v>2500</v>
      </c>
      <c r="G16" s="28">
        <v>2500</v>
      </c>
      <c r="H16" s="36"/>
      <c r="I16" s="30"/>
      <c r="J16" s="31">
        <v>3200</v>
      </c>
      <c r="K16" s="32" t="s">
        <v>82</v>
      </c>
      <c r="L16" s="33">
        <f t="shared" si="0"/>
        <v>2500</v>
      </c>
      <c r="M16" s="34">
        <f t="shared" si="1"/>
        <v>300000</v>
      </c>
      <c r="N16" s="48"/>
      <c r="O16" s="48"/>
      <c r="P16" s="34">
        <f t="shared" si="2"/>
        <v>2500</v>
      </c>
      <c r="Q16" s="34">
        <f t="shared" si="3"/>
        <v>300000</v>
      </c>
      <c r="R16" s="52">
        <f t="shared" si="4"/>
        <v>0</v>
      </c>
      <c r="S16" s="55" t="str">
        <f t="shared" si="5"/>
        <v>요청단가 적용</v>
      </c>
      <c r="T16" s="35" t="s">
        <v>42</v>
      </c>
      <c r="V16" s="66"/>
      <c r="W16" s="66"/>
      <c r="X16" s="16"/>
      <c r="Y16" s="3"/>
    </row>
    <row r="17" spans="1:25" ht="27.75" customHeight="1">
      <c r="A17" s="25">
        <f t="shared" si="6"/>
        <v>13</v>
      </c>
      <c r="B17" s="25" t="s">
        <v>11</v>
      </c>
      <c r="C17" s="45" t="s">
        <v>118</v>
      </c>
      <c r="D17" s="25" t="s">
        <v>91</v>
      </c>
      <c r="E17" s="26">
        <v>180</v>
      </c>
      <c r="F17" s="27">
        <v>1700</v>
      </c>
      <c r="G17" s="28">
        <v>2000</v>
      </c>
      <c r="H17" s="36">
        <v>2500</v>
      </c>
      <c r="I17" s="30" t="s">
        <v>73</v>
      </c>
      <c r="J17" s="31">
        <v>1800</v>
      </c>
      <c r="K17" s="32" t="s">
        <v>75</v>
      </c>
      <c r="L17" s="33">
        <f t="shared" si="0"/>
        <v>1700</v>
      </c>
      <c r="M17" s="34">
        <f t="shared" si="1"/>
        <v>306000</v>
      </c>
      <c r="N17" s="48"/>
      <c r="O17" s="48"/>
      <c r="P17" s="34">
        <f t="shared" si="2"/>
        <v>1700</v>
      </c>
      <c r="Q17" s="34">
        <f t="shared" si="3"/>
        <v>306000</v>
      </c>
      <c r="R17" s="52">
        <f t="shared" si="4"/>
        <v>0</v>
      </c>
      <c r="S17" s="55" t="str">
        <f t="shared" si="5"/>
        <v>요청단가 적용</v>
      </c>
      <c r="T17" s="35" t="s">
        <v>43</v>
      </c>
      <c r="V17" s="66"/>
      <c r="W17" s="66"/>
      <c r="X17" s="16"/>
      <c r="Y17" s="3"/>
    </row>
    <row r="18" spans="1:25" ht="27.75" customHeight="1">
      <c r="A18" s="25">
        <f t="shared" si="6"/>
        <v>14</v>
      </c>
      <c r="B18" s="25" t="s">
        <v>19</v>
      </c>
      <c r="C18" s="45" t="s">
        <v>119</v>
      </c>
      <c r="D18" s="25" t="s">
        <v>10</v>
      </c>
      <c r="E18" s="26">
        <v>48</v>
      </c>
      <c r="F18" s="27">
        <v>3000</v>
      </c>
      <c r="G18" s="28">
        <v>3000</v>
      </c>
      <c r="H18" s="36"/>
      <c r="I18" s="30"/>
      <c r="J18" s="31">
        <v>5500</v>
      </c>
      <c r="K18" s="32" t="s">
        <v>82</v>
      </c>
      <c r="L18" s="33">
        <f t="shared" si="0"/>
        <v>3000</v>
      </c>
      <c r="M18" s="34">
        <f t="shared" si="1"/>
        <v>144000</v>
      </c>
      <c r="N18" s="48"/>
      <c r="O18" s="48"/>
      <c r="P18" s="34">
        <f t="shared" si="2"/>
        <v>3000</v>
      </c>
      <c r="Q18" s="34">
        <f t="shared" si="3"/>
        <v>144000</v>
      </c>
      <c r="R18" s="52">
        <f t="shared" si="4"/>
        <v>0</v>
      </c>
      <c r="S18" s="55" t="str">
        <f t="shared" si="5"/>
        <v>요청단가 적용</v>
      </c>
      <c r="T18" s="35" t="s">
        <v>44</v>
      </c>
      <c r="V18" s="66"/>
      <c r="W18" s="66"/>
      <c r="X18" s="16"/>
      <c r="Y18" s="3"/>
    </row>
    <row r="19" spans="1:25" ht="27.75" customHeight="1">
      <c r="A19" s="25">
        <f t="shared" si="6"/>
        <v>15</v>
      </c>
      <c r="B19" s="25" t="s">
        <v>20</v>
      </c>
      <c r="C19" s="45" t="s">
        <v>87</v>
      </c>
      <c r="D19" s="25" t="s">
        <v>10</v>
      </c>
      <c r="E19" s="26">
        <v>12</v>
      </c>
      <c r="F19" s="27">
        <v>3000</v>
      </c>
      <c r="G19" s="28">
        <v>3000</v>
      </c>
      <c r="H19" s="36"/>
      <c r="I19" s="30"/>
      <c r="J19" s="31">
        <v>3300</v>
      </c>
      <c r="K19" s="32" t="s">
        <v>82</v>
      </c>
      <c r="L19" s="33">
        <f t="shared" si="0"/>
        <v>3000</v>
      </c>
      <c r="M19" s="34">
        <f t="shared" si="1"/>
        <v>36000</v>
      </c>
      <c r="N19" s="48"/>
      <c r="O19" s="48"/>
      <c r="P19" s="34">
        <f t="shared" si="2"/>
        <v>3000</v>
      </c>
      <c r="Q19" s="34">
        <f t="shared" si="3"/>
        <v>36000</v>
      </c>
      <c r="R19" s="52">
        <f t="shared" si="4"/>
        <v>0</v>
      </c>
      <c r="S19" s="55" t="str">
        <f t="shared" si="5"/>
        <v>요청단가 적용</v>
      </c>
      <c r="T19" s="35" t="s">
        <v>44</v>
      </c>
      <c r="V19" s="66"/>
      <c r="W19" s="66"/>
      <c r="X19" s="16"/>
      <c r="Y19" s="3"/>
    </row>
    <row r="20" spans="1:25" ht="27.75" customHeight="1">
      <c r="A20" s="25">
        <f t="shared" si="6"/>
        <v>16</v>
      </c>
      <c r="B20" s="25" t="s">
        <v>86</v>
      </c>
      <c r="C20" s="45" t="s">
        <v>87</v>
      </c>
      <c r="D20" s="25" t="s">
        <v>88</v>
      </c>
      <c r="E20" s="26">
        <v>12</v>
      </c>
      <c r="F20" s="27">
        <v>1700</v>
      </c>
      <c r="G20" s="28">
        <v>2000</v>
      </c>
      <c r="H20" s="36"/>
      <c r="I20" s="30"/>
      <c r="J20" s="31"/>
      <c r="K20" s="32"/>
      <c r="L20" s="33">
        <f t="shared" si="0"/>
        <v>1700</v>
      </c>
      <c r="M20" s="34">
        <f t="shared" si="1"/>
        <v>20400</v>
      </c>
      <c r="N20" s="48"/>
      <c r="O20" s="48"/>
      <c r="P20" s="34">
        <f t="shared" si="2"/>
        <v>1700</v>
      </c>
      <c r="Q20" s="34">
        <f t="shared" si="3"/>
        <v>20400</v>
      </c>
      <c r="R20" s="52">
        <f t="shared" si="4"/>
        <v>0</v>
      </c>
      <c r="S20" s="55" t="str">
        <f t="shared" si="5"/>
        <v>요청단가 적용</v>
      </c>
      <c r="T20" s="35" t="s">
        <v>44</v>
      </c>
      <c r="V20" s="16"/>
      <c r="W20" s="16"/>
      <c r="X20" s="16"/>
      <c r="Y20" s="3"/>
    </row>
    <row r="21" spans="1:25" ht="27.75" customHeight="1">
      <c r="A21" s="25">
        <f t="shared" si="6"/>
        <v>17</v>
      </c>
      <c r="B21" s="25" t="s">
        <v>12</v>
      </c>
      <c r="C21" s="45" t="s">
        <v>120</v>
      </c>
      <c r="D21" s="25" t="s">
        <v>9</v>
      </c>
      <c r="E21" s="26">
        <v>120</v>
      </c>
      <c r="F21" s="27">
        <v>500</v>
      </c>
      <c r="G21" s="28">
        <v>500</v>
      </c>
      <c r="H21" s="36">
        <v>1225</v>
      </c>
      <c r="I21" s="30" t="s">
        <v>73</v>
      </c>
      <c r="J21" s="37">
        <v>863</v>
      </c>
      <c r="K21" s="32" t="s">
        <v>83</v>
      </c>
      <c r="L21" s="33">
        <f>MIN(F21:J21)</f>
        <v>500</v>
      </c>
      <c r="M21" s="34">
        <f t="shared" si="1"/>
        <v>60000</v>
      </c>
      <c r="N21" s="48"/>
      <c r="O21" s="48"/>
      <c r="P21" s="34">
        <f t="shared" si="2"/>
        <v>500</v>
      </c>
      <c r="Q21" s="34">
        <f t="shared" si="3"/>
        <v>60000</v>
      </c>
      <c r="R21" s="52">
        <f t="shared" si="4"/>
        <v>0</v>
      </c>
      <c r="S21" s="55" t="str">
        <f t="shared" si="5"/>
        <v>요청단가 적용</v>
      </c>
      <c r="T21" s="35" t="s">
        <v>45</v>
      </c>
      <c r="V21" s="66"/>
      <c r="W21" s="66"/>
      <c r="X21" s="4"/>
      <c r="Y21" s="3"/>
    </row>
    <row r="22" spans="1:25" ht="27.75" customHeight="1">
      <c r="A22" s="25">
        <f t="shared" si="6"/>
        <v>18</v>
      </c>
      <c r="B22" s="25" t="s">
        <v>13</v>
      </c>
      <c r="C22" s="45" t="s">
        <v>121</v>
      </c>
      <c r="D22" s="25" t="s">
        <v>9</v>
      </c>
      <c r="E22" s="26">
        <v>240</v>
      </c>
      <c r="F22" s="27">
        <v>1000</v>
      </c>
      <c r="G22" s="28">
        <v>1200</v>
      </c>
      <c r="H22" s="36">
        <v>1100</v>
      </c>
      <c r="I22" s="30" t="s">
        <v>71</v>
      </c>
      <c r="J22" s="31">
        <v>1000</v>
      </c>
      <c r="K22" s="32" t="s">
        <v>82</v>
      </c>
      <c r="L22" s="33">
        <f t="shared" si="0"/>
        <v>1000</v>
      </c>
      <c r="M22" s="34">
        <f t="shared" si="1"/>
        <v>240000</v>
      </c>
      <c r="N22" s="48"/>
      <c r="O22" s="48"/>
      <c r="P22" s="34">
        <f t="shared" si="2"/>
        <v>1000</v>
      </c>
      <c r="Q22" s="34">
        <f t="shared" si="3"/>
        <v>240000</v>
      </c>
      <c r="R22" s="52">
        <f t="shared" si="4"/>
        <v>0</v>
      </c>
      <c r="S22" s="55" t="str">
        <f t="shared" si="5"/>
        <v>요청단가 적용</v>
      </c>
      <c r="T22" s="35" t="s">
        <v>46</v>
      </c>
      <c r="V22" s="66"/>
      <c r="W22" s="66"/>
      <c r="X22" s="16"/>
      <c r="Y22" s="3"/>
    </row>
    <row r="23" spans="1:25" ht="27.75" customHeight="1">
      <c r="A23" s="25">
        <f t="shared" si="6"/>
        <v>19</v>
      </c>
      <c r="B23" s="25" t="s">
        <v>21</v>
      </c>
      <c r="C23" s="45" t="s">
        <v>122</v>
      </c>
      <c r="D23" s="25" t="s">
        <v>10</v>
      </c>
      <c r="E23" s="26">
        <v>500</v>
      </c>
      <c r="F23" s="27">
        <v>600</v>
      </c>
      <c r="G23" s="28">
        <v>1000</v>
      </c>
      <c r="H23" s="36">
        <v>600</v>
      </c>
      <c r="I23" s="30" t="s">
        <v>68</v>
      </c>
      <c r="J23" s="36">
        <v>900</v>
      </c>
      <c r="K23" s="32" t="s">
        <v>85</v>
      </c>
      <c r="L23" s="33">
        <f t="shared" si="0"/>
        <v>600</v>
      </c>
      <c r="M23" s="34">
        <f t="shared" si="1"/>
        <v>300000</v>
      </c>
      <c r="N23" s="48">
        <v>375</v>
      </c>
      <c r="O23" s="48" t="s">
        <v>208</v>
      </c>
      <c r="P23" s="34">
        <f t="shared" si="2"/>
        <v>375</v>
      </c>
      <c r="Q23" s="34">
        <f t="shared" si="3"/>
        <v>187500</v>
      </c>
      <c r="R23" s="52">
        <f t="shared" si="4"/>
        <v>-112500</v>
      </c>
      <c r="S23" s="55" t="str">
        <f t="shared" si="5"/>
        <v>심사단가(기심사)적용</v>
      </c>
      <c r="T23" s="35" t="s">
        <v>47</v>
      </c>
      <c r="V23" s="66"/>
      <c r="W23" s="66"/>
      <c r="X23" s="17"/>
      <c r="Y23" s="3"/>
    </row>
    <row r="24" spans="1:25" ht="27.75" customHeight="1">
      <c r="A24" s="25">
        <f t="shared" si="6"/>
        <v>20</v>
      </c>
      <c r="B24" s="25" t="s">
        <v>22</v>
      </c>
      <c r="C24" s="45" t="s">
        <v>123</v>
      </c>
      <c r="D24" s="25" t="s">
        <v>10</v>
      </c>
      <c r="E24" s="26">
        <v>500</v>
      </c>
      <c r="F24" s="27">
        <v>400</v>
      </c>
      <c r="G24" s="28">
        <v>500</v>
      </c>
      <c r="H24" s="36">
        <v>400</v>
      </c>
      <c r="I24" s="30" t="s">
        <v>68</v>
      </c>
      <c r="J24" s="36">
        <v>400</v>
      </c>
      <c r="K24" s="32" t="s">
        <v>85</v>
      </c>
      <c r="L24" s="33">
        <f t="shared" si="0"/>
        <v>400</v>
      </c>
      <c r="M24" s="34">
        <f t="shared" si="1"/>
        <v>200000</v>
      </c>
      <c r="N24" s="48">
        <v>375</v>
      </c>
      <c r="O24" s="48" t="s">
        <v>210</v>
      </c>
      <c r="P24" s="34">
        <f t="shared" si="2"/>
        <v>375</v>
      </c>
      <c r="Q24" s="34">
        <f t="shared" si="3"/>
        <v>187500</v>
      </c>
      <c r="R24" s="52">
        <f t="shared" si="4"/>
        <v>-12500</v>
      </c>
      <c r="S24" s="55" t="str">
        <f t="shared" si="5"/>
        <v>심사단가(기심사)적용</v>
      </c>
      <c r="T24" s="35" t="s">
        <v>48</v>
      </c>
      <c r="V24" s="66"/>
      <c r="W24" s="66"/>
      <c r="X24" s="17"/>
      <c r="Y24" s="3"/>
    </row>
    <row r="25" spans="1:25" ht="27.75" customHeight="1">
      <c r="A25" s="25">
        <f t="shared" si="6"/>
        <v>21</v>
      </c>
      <c r="B25" s="25" t="s">
        <v>23</v>
      </c>
      <c r="C25" s="45" t="s">
        <v>124</v>
      </c>
      <c r="D25" s="25" t="s">
        <v>9</v>
      </c>
      <c r="E25" s="26">
        <v>12</v>
      </c>
      <c r="F25" s="27">
        <v>4200</v>
      </c>
      <c r="G25" s="28">
        <v>4500</v>
      </c>
      <c r="H25" s="36"/>
      <c r="I25" s="30"/>
      <c r="J25" s="36">
        <v>6410</v>
      </c>
      <c r="K25" s="30" t="s">
        <v>82</v>
      </c>
      <c r="L25" s="33">
        <f t="shared" si="0"/>
        <v>4200</v>
      </c>
      <c r="M25" s="34">
        <f t="shared" si="1"/>
        <v>50400</v>
      </c>
      <c r="N25" s="48">
        <v>4000</v>
      </c>
      <c r="O25" s="48" t="s">
        <v>213</v>
      </c>
      <c r="P25" s="34">
        <f t="shared" si="2"/>
        <v>4000</v>
      </c>
      <c r="Q25" s="34">
        <f t="shared" si="3"/>
        <v>48000</v>
      </c>
      <c r="R25" s="52">
        <f t="shared" si="4"/>
        <v>-2400</v>
      </c>
      <c r="S25" s="55" t="str">
        <f t="shared" si="5"/>
        <v>심사단가(견적C)적용</v>
      </c>
      <c r="T25" s="35" t="s">
        <v>44</v>
      </c>
      <c r="V25" s="66"/>
      <c r="W25" s="66"/>
      <c r="X25" s="17"/>
      <c r="Y25" s="3"/>
    </row>
    <row r="26" spans="1:25" ht="27.75" customHeight="1">
      <c r="A26" s="25">
        <f t="shared" si="6"/>
        <v>22</v>
      </c>
      <c r="B26" s="25" t="s">
        <v>14</v>
      </c>
      <c r="C26" s="45" t="s">
        <v>125</v>
      </c>
      <c r="D26" s="25" t="s">
        <v>91</v>
      </c>
      <c r="E26" s="26">
        <v>150</v>
      </c>
      <c r="F26" s="27">
        <v>500</v>
      </c>
      <c r="G26" s="28">
        <v>500</v>
      </c>
      <c r="H26" s="36">
        <v>250</v>
      </c>
      <c r="I26" s="30" t="s">
        <v>74</v>
      </c>
      <c r="J26" s="36">
        <v>350</v>
      </c>
      <c r="K26" s="30" t="s">
        <v>75</v>
      </c>
      <c r="L26" s="33">
        <f t="shared" si="0"/>
        <v>250</v>
      </c>
      <c r="M26" s="34">
        <f t="shared" si="1"/>
        <v>37500</v>
      </c>
      <c r="N26" s="48">
        <v>225</v>
      </c>
      <c r="O26" s="48" t="s">
        <v>208</v>
      </c>
      <c r="P26" s="34">
        <f t="shared" si="2"/>
        <v>225</v>
      </c>
      <c r="Q26" s="34">
        <f t="shared" si="3"/>
        <v>33750</v>
      </c>
      <c r="R26" s="52">
        <f t="shared" si="4"/>
        <v>-3750</v>
      </c>
      <c r="S26" s="55" t="str">
        <f t="shared" si="5"/>
        <v>심사단가(기심사)적용</v>
      </c>
      <c r="T26" s="35" t="s">
        <v>43</v>
      </c>
      <c r="V26" s="67"/>
      <c r="W26" s="67"/>
      <c r="X26" s="17"/>
      <c r="Y26" s="3"/>
    </row>
    <row r="27" spans="1:25" ht="27.75" customHeight="1">
      <c r="A27" s="25">
        <f t="shared" si="6"/>
        <v>23</v>
      </c>
      <c r="B27" s="38" t="s">
        <v>76</v>
      </c>
      <c r="C27" s="46" t="s">
        <v>77</v>
      </c>
      <c r="D27" s="38" t="s">
        <v>91</v>
      </c>
      <c r="E27" s="26">
        <v>150</v>
      </c>
      <c r="F27" s="27">
        <v>1000</v>
      </c>
      <c r="G27" s="28">
        <v>1000</v>
      </c>
      <c r="H27" s="36">
        <v>770</v>
      </c>
      <c r="I27" s="30" t="s">
        <v>74</v>
      </c>
      <c r="J27" s="36">
        <v>1100</v>
      </c>
      <c r="K27" s="30" t="s">
        <v>75</v>
      </c>
      <c r="L27" s="33">
        <f t="shared" si="0"/>
        <v>770</v>
      </c>
      <c r="M27" s="34">
        <f t="shared" si="1"/>
        <v>115500</v>
      </c>
      <c r="N27" s="48"/>
      <c r="O27" s="48"/>
      <c r="P27" s="34">
        <f t="shared" si="2"/>
        <v>770</v>
      </c>
      <c r="Q27" s="34">
        <f t="shared" si="3"/>
        <v>115500</v>
      </c>
      <c r="R27" s="52">
        <f t="shared" si="4"/>
        <v>0</v>
      </c>
      <c r="S27" s="55" t="str">
        <f t="shared" si="5"/>
        <v>요청단가 적용</v>
      </c>
      <c r="T27" s="35" t="s">
        <v>43</v>
      </c>
      <c r="V27" s="67"/>
      <c r="W27" s="67"/>
      <c r="X27" s="17"/>
      <c r="Y27" s="3"/>
    </row>
    <row r="28" spans="1:25" ht="27.75" customHeight="1">
      <c r="A28" s="25">
        <f t="shared" si="6"/>
        <v>24</v>
      </c>
      <c r="B28" s="25" t="s">
        <v>126</v>
      </c>
      <c r="C28" s="45" t="s">
        <v>56</v>
      </c>
      <c r="D28" s="25" t="s">
        <v>15</v>
      </c>
      <c r="E28" s="26">
        <v>36</v>
      </c>
      <c r="F28" s="27">
        <v>4000</v>
      </c>
      <c r="G28" s="28">
        <v>4000</v>
      </c>
      <c r="H28" s="36">
        <v>3300</v>
      </c>
      <c r="I28" s="30" t="s">
        <v>71</v>
      </c>
      <c r="J28" s="31"/>
      <c r="K28" s="32"/>
      <c r="L28" s="33">
        <f t="shared" si="0"/>
        <v>3300</v>
      </c>
      <c r="M28" s="34">
        <f t="shared" si="1"/>
        <v>118800</v>
      </c>
      <c r="N28" s="48"/>
      <c r="O28" s="48"/>
      <c r="P28" s="34">
        <f t="shared" si="2"/>
        <v>3300</v>
      </c>
      <c r="Q28" s="34">
        <f t="shared" si="3"/>
        <v>118800</v>
      </c>
      <c r="R28" s="52">
        <f t="shared" si="4"/>
        <v>0</v>
      </c>
      <c r="S28" s="55" t="str">
        <f t="shared" si="5"/>
        <v>요청단가 적용</v>
      </c>
      <c r="T28" s="35" t="s">
        <v>44</v>
      </c>
      <c r="V28" s="67"/>
      <c r="W28" s="67"/>
      <c r="X28" s="3"/>
      <c r="Y28" s="3"/>
    </row>
    <row r="29" spans="1:25" ht="27.75" customHeight="1">
      <c r="A29" s="25">
        <f t="shared" si="6"/>
        <v>25</v>
      </c>
      <c r="B29" s="25" t="s">
        <v>127</v>
      </c>
      <c r="C29" s="45" t="s">
        <v>128</v>
      </c>
      <c r="D29" s="25" t="s">
        <v>129</v>
      </c>
      <c r="E29" s="26">
        <v>36</v>
      </c>
      <c r="F29" s="27">
        <v>2600</v>
      </c>
      <c r="G29" s="28">
        <v>3000</v>
      </c>
      <c r="H29" s="36">
        <v>4400</v>
      </c>
      <c r="I29" s="30" t="s">
        <v>71</v>
      </c>
      <c r="J29" s="31">
        <v>4950</v>
      </c>
      <c r="K29" s="32" t="s">
        <v>82</v>
      </c>
      <c r="L29" s="33">
        <f t="shared" si="0"/>
        <v>2600</v>
      </c>
      <c r="M29" s="34">
        <f t="shared" si="1"/>
        <v>93600</v>
      </c>
      <c r="N29" s="48">
        <v>2500</v>
      </c>
      <c r="O29" s="48" t="s">
        <v>212</v>
      </c>
      <c r="P29" s="34">
        <f t="shared" si="2"/>
        <v>2500</v>
      </c>
      <c r="Q29" s="34">
        <f t="shared" si="3"/>
        <v>90000</v>
      </c>
      <c r="R29" s="52">
        <f t="shared" si="4"/>
        <v>-3600</v>
      </c>
      <c r="S29" s="55" t="str">
        <f t="shared" si="5"/>
        <v>심사단가(견적C)적용</v>
      </c>
      <c r="T29" s="35" t="s">
        <v>49</v>
      </c>
      <c r="V29" s="67"/>
      <c r="W29" s="67"/>
      <c r="X29" s="3"/>
      <c r="Y29" s="3"/>
    </row>
    <row r="30" spans="1:25" ht="27.75" customHeight="1">
      <c r="A30" s="25">
        <f t="shared" si="6"/>
        <v>26</v>
      </c>
      <c r="B30" s="25" t="s">
        <v>127</v>
      </c>
      <c r="C30" s="45" t="s">
        <v>130</v>
      </c>
      <c r="D30" s="25" t="s">
        <v>129</v>
      </c>
      <c r="E30" s="26">
        <v>36</v>
      </c>
      <c r="F30" s="27">
        <v>3000</v>
      </c>
      <c r="G30" s="28">
        <v>2500</v>
      </c>
      <c r="H30" s="36"/>
      <c r="I30" s="30"/>
      <c r="J30" s="31"/>
      <c r="K30" s="32"/>
      <c r="L30" s="33">
        <f t="shared" si="0"/>
        <v>2500</v>
      </c>
      <c r="M30" s="34">
        <f t="shared" si="1"/>
        <v>90000</v>
      </c>
      <c r="N30" s="48"/>
      <c r="O30" s="48"/>
      <c r="P30" s="34">
        <f t="shared" si="2"/>
        <v>2500</v>
      </c>
      <c r="Q30" s="34">
        <f t="shared" si="3"/>
        <v>90000</v>
      </c>
      <c r="R30" s="52">
        <f t="shared" si="4"/>
        <v>0</v>
      </c>
      <c r="S30" s="55" t="str">
        <f t="shared" si="5"/>
        <v>요청단가 적용</v>
      </c>
      <c r="T30" s="35" t="s">
        <v>93</v>
      </c>
      <c r="V30" s="67"/>
      <c r="W30" s="67"/>
      <c r="X30" s="3"/>
      <c r="Y30" s="3"/>
    </row>
    <row r="31" spans="1:25" ht="27.75" customHeight="1">
      <c r="A31" s="25">
        <f t="shared" si="6"/>
        <v>27</v>
      </c>
      <c r="B31" s="25" t="s">
        <v>131</v>
      </c>
      <c r="C31" s="45" t="s">
        <v>132</v>
      </c>
      <c r="D31" s="25" t="s">
        <v>9</v>
      </c>
      <c r="E31" s="26">
        <v>24</v>
      </c>
      <c r="F31" s="27">
        <v>4000</v>
      </c>
      <c r="G31" s="28">
        <v>4000</v>
      </c>
      <c r="H31" s="36"/>
      <c r="I31" s="30"/>
      <c r="J31" s="31"/>
      <c r="K31" s="32"/>
      <c r="L31" s="33">
        <f t="shared" si="0"/>
        <v>4000</v>
      </c>
      <c r="M31" s="34">
        <f t="shared" si="1"/>
        <v>96000</v>
      </c>
      <c r="N31" s="48"/>
      <c r="O31" s="48"/>
      <c r="P31" s="34">
        <f t="shared" si="2"/>
        <v>4000</v>
      </c>
      <c r="Q31" s="34">
        <f t="shared" si="3"/>
        <v>96000</v>
      </c>
      <c r="R31" s="52">
        <f t="shared" si="4"/>
        <v>0</v>
      </c>
      <c r="S31" s="55" t="str">
        <f t="shared" si="5"/>
        <v>요청단가 적용</v>
      </c>
      <c r="T31" s="35" t="s">
        <v>50</v>
      </c>
      <c r="V31" s="67"/>
      <c r="W31" s="67"/>
      <c r="X31" s="3"/>
      <c r="Y31" s="3"/>
    </row>
    <row r="32" spans="1:25" ht="27.75" customHeight="1">
      <c r="A32" s="25">
        <f t="shared" si="6"/>
        <v>28</v>
      </c>
      <c r="B32" s="25" t="s">
        <v>24</v>
      </c>
      <c r="C32" s="45" t="s">
        <v>128</v>
      </c>
      <c r="D32" s="25" t="s">
        <v>9</v>
      </c>
      <c r="E32" s="26">
        <v>24</v>
      </c>
      <c r="F32" s="27">
        <v>2000</v>
      </c>
      <c r="G32" s="28">
        <v>2000</v>
      </c>
      <c r="H32" s="39">
        <v>2800</v>
      </c>
      <c r="I32" s="30" t="s">
        <v>71</v>
      </c>
      <c r="J32" s="31"/>
      <c r="K32" s="32"/>
      <c r="L32" s="33">
        <f t="shared" si="0"/>
        <v>2000</v>
      </c>
      <c r="M32" s="34">
        <f t="shared" si="1"/>
        <v>48000</v>
      </c>
      <c r="N32" s="48"/>
      <c r="O32" s="48"/>
      <c r="P32" s="34">
        <f t="shared" si="2"/>
        <v>2000</v>
      </c>
      <c r="Q32" s="34">
        <f t="shared" si="3"/>
        <v>48000</v>
      </c>
      <c r="R32" s="52">
        <f t="shared" si="4"/>
        <v>0</v>
      </c>
      <c r="S32" s="55" t="str">
        <f t="shared" si="5"/>
        <v>요청단가 적용</v>
      </c>
      <c r="T32" s="35" t="s">
        <v>51</v>
      </c>
      <c r="V32" s="67"/>
      <c r="W32" s="67"/>
      <c r="X32" s="3"/>
      <c r="Y32" s="3"/>
    </row>
    <row r="33" spans="1:25" ht="27.75" customHeight="1">
      <c r="A33" s="25">
        <f t="shared" si="6"/>
        <v>29</v>
      </c>
      <c r="B33" s="25" t="s">
        <v>133</v>
      </c>
      <c r="C33" s="45" t="s">
        <v>134</v>
      </c>
      <c r="D33" s="25" t="s">
        <v>9</v>
      </c>
      <c r="E33" s="26">
        <v>24</v>
      </c>
      <c r="F33" s="27">
        <v>1000</v>
      </c>
      <c r="G33" s="28">
        <v>1000</v>
      </c>
      <c r="H33" s="39">
        <v>1650</v>
      </c>
      <c r="I33" s="30" t="s">
        <v>71</v>
      </c>
      <c r="J33" s="31"/>
      <c r="K33" s="32"/>
      <c r="L33" s="33">
        <f t="shared" si="0"/>
        <v>1000</v>
      </c>
      <c r="M33" s="34">
        <f t="shared" si="1"/>
        <v>24000</v>
      </c>
      <c r="N33" s="48"/>
      <c r="O33" s="48"/>
      <c r="P33" s="34">
        <f t="shared" si="2"/>
        <v>1000</v>
      </c>
      <c r="Q33" s="34">
        <f t="shared" si="3"/>
        <v>24000</v>
      </c>
      <c r="R33" s="52">
        <f t="shared" si="4"/>
        <v>0</v>
      </c>
      <c r="S33" s="55" t="str">
        <f t="shared" si="5"/>
        <v>요청단가 적용</v>
      </c>
      <c r="T33" s="35" t="s">
        <v>52</v>
      </c>
      <c r="V33" s="67"/>
      <c r="W33" s="67"/>
      <c r="X33" s="3"/>
      <c r="Y33" s="3"/>
    </row>
    <row r="34" spans="1:25" ht="27.75" customHeight="1">
      <c r="A34" s="25">
        <f t="shared" si="6"/>
        <v>30</v>
      </c>
      <c r="B34" s="25" t="s">
        <v>135</v>
      </c>
      <c r="C34" s="45" t="s">
        <v>136</v>
      </c>
      <c r="D34" s="25" t="s">
        <v>9</v>
      </c>
      <c r="E34" s="26">
        <v>10</v>
      </c>
      <c r="F34" s="27">
        <v>8000</v>
      </c>
      <c r="G34" s="28">
        <v>8000</v>
      </c>
      <c r="H34" s="39">
        <v>9900</v>
      </c>
      <c r="I34" s="30" t="s">
        <v>71</v>
      </c>
      <c r="J34" s="31">
        <v>13870</v>
      </c>
      <c r="K34" s="32" t="s">
        <v>82</v>
      </c>
      <c r="L34" s="33">
        <f t="shared" si="0"/>
        <v>8000</v>
      </c>
      <c r="M34" s="34">
        <f t="shared" si="1"/>
        <v>80000</v>
      </c>
      <c r="N34" s="48"/>
      <c r="O34" s="48"/>
      <c r="P34" s="34">
        <f t="shared" si="2"/>
        <v>8000</v>
      </c>
      <c r="Q34" s="34">
        <f t="shared" si="3"/>
        <v>80000</v>
      </c>
      <c r="R34" s="52">
        <f t="shared" si="4"/>
        <v>0</v>
      </c>
      <c r="S34" s="55" t="str">
        <f t="shared" si="5"/>
        <v>요청단가 적용</v>
      </c>
      <c r="T34" s="35" t="s">
        <v>44</v>
      </c>
      <c r="V34" s="67"/>
      <c r="W34" s="67"/>
      <c r="X34" s="3"/>
      <c r="Y34" s="3"/>
    </row>
    <row r="35" spans="1:25" ht="27.75" customHeight="1">
      <c r="A35" s="25">
        <f t="shared" si="6"/>
        <v>31</v>
      </c>
      <c r="B35" s="25" t="s">
        <v>137</v>
      </c>
      <c r="C35" s="45" t="s">
        <v>138</v>
      </c>
      <c r="D35" s="25" t="s">
        <v>9</v>
      </c>
      <c r="E35" s="26">
        <v>10</v>
      </c>
      <c r="F35" s="27">
        <v>90000</v>
      </c>
      <c r="G35" s="28">
        <v>100000</v>
      </c>
      <c r="H35" s="39"/>
      <c r="I35" s="30"/>
      <c r="J35" s="31"/>
      <c r="K35" s="32"/>
      <c r="L35" s="33">
        <f t="shared" si="0"/>
        <v>90000</v>
      </c>
      <c r="M35" s="34">
        <f t="shared" si="1"/>
        <v>900000</v>
      </c>
      <c r="N35" s="48">
        <v>85000</v>
      </c>
      <c r="O35" s="48" t="s">
        <v>214</v>
      </c>
      <c r="P35" s="34">
        <f t="shared" si="2"/>
        <v>85000</v>
      </c>
      <c r="Q35" s="34">
        <f t="shared" si="3"/>
        <v>850000</v>
      </c>
      <c r="R35" s="52">
        <f t="shared" si="4"/>
        <v>-50000</v>
      </c>
      <c r="S35" s="55" t="str">
        <f t="shared" si="5"/>
        <v>심사단가(견적C)적용</v>
      </c>
      <c r="T35" s="35" t="s">
        <v>94</v>
      </c>
      <c r="V35" s="67"/>
      <c r="W35" s="67"/>
      <c r="X35" s="3"/>
      <c r="Y35" s="3"/>
    </row>
    <row r="36" spans="1:25" ht="27.75" customHeight="1">
      <c r="A36" s="25">
        <f t="shared" si="6"/>
        <v>32</v>
      </c>
      <c r="B36" s="25" t="s">
        <v>139</v>
      </c>
      <c r="C36" s="45" t="s">
        <v>140</v>
      </c>
      <c r="D36" s="25" t="s">
        <v>9</v>
      </c>
      <c r="E36" s="26">
        <v>45</v>
      </c>
      <c r="F36" s="27">
        <v>4500</v>
      </c>
      <c r="G36" s="28">
        <v>5000</v>
      </c>
      <c r="H36" s="39"/>
      <c r="I36" s="30"/>
      <c r="J36" s="31"/>
      <c r="K36" s="32"/>
      <c r="L36" s="33">
        <f t="shared" si="0"/>
        <v>4500</v>
      </c>
      <c r="M36" s="34">
        <f t="shared" si="1"/>
        <v>202500</v>
      </c>
      <c r="N36" s="48"/>
      <c r="O36" s="48"/>
      <c r="P36" s="34">
        <f t="shared" si="2"/>
        <v>4500</v>
      </c>
      <c r="Q36" s="34">
        <f t="shared" si="3"/>
        <v>202500</v>
      </c>
      <c r="R36" s="52">
        <f t="shared" si="4"/>
        <v>0</v>
      </c>
      <c r="S36" s="55" t="str">
        <f t="shared" si="5"/>
        <v>요청단가 적용</v>
      </c>
      <c r="T36" s="35" t="s">
        <v>53</v>
      </c>
      <c r="V36" s="67"/>
      <c r="W36" s="67"/>
      <c r="X36" s="3"/>
      <c r="Y36" s="3"/>
    </row>
    <row r="37" spans="1:25" ht="27.75" customHeight="1">
      <c r="A37" s="25">
        <f t="shared" si="6"/>
        <v>33</v>
      </c>
      <c r="B37" s="25" t="s">
        <v>141</v>
      </c>
      <c r="C37" s="45" t="s">
        <v>142</v>
      </c>
      <c r="D37" s="25" t="s">
        <v>9</v>
      </c>
      <c r="E37" s="26">
        <v>12</v>
      </c>
      <c r="F37" s="27">
        <v>1350</v>
      </c>
      <c r="G37" s="28">
        <v>1500</v>
      </c>
      <c r="H37" s="39">
        <v>2000</v>
      </c>
      <c r="I37" s="30" t="s">
        <v>72</v>
      </c>
      <c r="J37" s="31"/>
      <c r="K37" s="32"/>
      <c r="L37" s="33">
        <f t="shared" si="0"/>
        <v>1350</v>
      </c>
      <c r="M37" s="34">
        <f t="shared" si="1"/>
        <v>16200</v>
      </c>
      <c r="N37" s="48">
        <v>1200</v>
      </c>
      <c r="O37" s="48" t="s">
        <v>215</v>
      </c>
      <c r="P37" s="34">
        <f t="shared" si="2"/>
        <v>1200</v>
      </c>
      <c r="Q37" s="34">
        <f t="shared" si="3"/>
        <v>14400</v>
      </c>
      <c r="R37" s="52">
        <f t="shared" si="4"/>
        <v>-1800</v>
      </c>
      <c r="S37" s="55" t="str">
        <f t="shared" si="5"/>
        <v>심사단가(견적C)적용</v>
      </c>
      <c r="T37" s="35" t="s">
        <v>50</v>
      </c>
      <c r="V37" s="67"/>
      <c r="W37" s="67"/>
      <c r="X37" s="3"/>
      <c r="Y37" s="3"/>
    </row>
    <row r="38" spans="1:25" ht="27.75" customHeight="1">
      <c r="A38" s="25">
        <f t="shared" si="6"/>
        <v>34</v>
      </c>
      <c r="B38" s="25" t="s">
        <v>78</v>
      </c>
      <c r="C38" s="45" t="s">
        <v>143</v>
      </c>
      <c r="D38" s="25" t="s">
        <v>15</v>
      </c>
      <c r="E38" s="26">
        <v>8</v>
      </c>
      <c r="F38" s="27">
        <v>2200</v>
      </c>
      <c r="G38" s="28">
        <v>2500</v>
      </c>
      <c r="H38" s="39"/>
      <c r="I38" s="30"/>
      <c r="J38" s="31"/>
      <c r="K38" s="32"/>
      <c r="L38" s="33">
        <f t="shared" si="0"/>
        <v>2200</v>
      </c>
      <c r="M38" s="34">
        <f t="shared" si="1"/>
        <v>17600</v>
      </c>
      <c r="N38" s="48"/>
      <c r="O38" s="48"/>
      <c r="P38" s="34">
        <f t="shared" si="2"/>
        <v>2200</v>
      </c>
      <c r="Q38" s="34">
        <f t="shared" si="3"/>
        <v>17600</v>
      </c>
      <c r="R38" s="52">
        <f t="shared" si="4"/>
        <v>0</v>
      </c>
      <c r="S38" s="55" t="str">
        <f t="shared" si="5"/>
        <v>요청단가 적용</v>
      </c>
      <c r="T38" s="35" t="s">
        <v>54</v>
      </c>
      <c r="V38" s="67"/>
      <c r="W38" s="67"/>
      <c r="X38" s="3"/>
      <c r="Y38" s="3"/>
    </row>
    <row r="39" spans="1:25" ht="27.75" customHeight="1">
      <c r="A39" s="25">
        <f t="shared" si="6"/>
        <v>35</v>
      </c>
      <c r="B39" s="25" t="s">
        <v>144</v>
      </c>
      <c r="C39" s="45" t="s">
        <v>145</v>
      </c>
      <c r="D39" s="25" t="s">
        <v>9</v>
      </c>
      <c r="E39" s="26">
        <v>12</v>
      </c>
      <c r="F39" s="27">
        <v>3000</v>
      </c>
      <c r="G39" s="28">
        <v>3000</v>
      </c>
      <c r="H39" s="39"/>
      <c r="I39" s="30"/>
      <c r="J39" s="31"/>
      <c r="K39" s="32"/>
      <c r="L39" s="33">
        <f t="shared" si="0"/>
        <v>3000</v>
      </c>
      <c r="M39" s="34">
        <f t="shared" si="1"/>
        <v>36000</v>
      </c>
      <c r="N39" s="48"/>
      <c r="O39" s="48"/>
      <c r="P39" s="34">
        <f t="shared" si="2"/>
        <v>3000</v>
      </c>
      <c r="Q39" s="34">
        <f t="shared" si="3"/>
        <v>36000</v>
      </c>
      <c r="R39" s="52">
        <f t="shared" si="4"/>
        <v>0</v>
      </c>
      <c r="S39" s="55" t="str">
        <f t="shared" si="5"/>
        <v>요청단가 적용</v>
      </c>
      <c r="T39" s="35" t="s">
        <v>54</v>
      </c>
      <c r="V39" s="67"/>
      <c r="W39" s="67"/>
      <c r="X39" s="3"/>
      <c r="Y39" s="3"/>
    </row>
    <row r="40" spans="1:25" ht="27.75" customHeight="1">
      <c r="A40" s="25">
        <f t="shared" si="6"/>
        <v>36</v>
      </c>
      <c r="B40" s="25" t="s">
        <v>16</v>
      </c>
      <c r="C40" s="45" t="s">
        <v>146</v>
      </c>
      <c r="D40" s="25" t="s">
        <v>9</v>
      </c>
      <c r="E40" s="26">
        <v>20</v>
      </c>
      <c r="F40" s="27">
        <v>3000</v>
      </c>
      <c r="G40" s="28">
        <v>3000</v>
      </c>
      <c r="H40" s="39">
        <v>1980</v>
      </c>
      <c r="I40" s="30" t="s">
        <v>71</v>
      </c>
      <c r="J40" s="31"/>
      <c r="K40" s="32"/>
      <c r="L40" s="33">
        <f t="shared" si="0"/>
        <v>1980</v>
      </c>
      <c r="M40" s="34">
        <f t="shared" si="1"/>
        <v>39600</v>
      </c>
      <c r="N40" s="48">
        <v>1782</v>
      </c>
      <c r="O40" s="48" t="s">
        <v>209</v>
      </c>
      <c r="P40" s="34">
        <f t="shared" si="2"/>
        <v>1782</v>
      </c>
      <c r="Q40" s="34">
        <f t="shared" si="3"/>
        <v>35640</v>
      </c>
      <c r="R40" s="52">
        <f t="shared" si="4"/>
        <v>-3960</v>
      </c>
      <c r="S40" s="55" t="str">
        <f t="shared" si="5"/>
        <v>심사단가(기심사)적용</v>
      </c>
      <c r="T40" s="35" t="s">
        <v>95</v>
      </c>
      <c r="V40" s="67"/>
      <c r="W40" s="67"/>
      <c r="X40" s="3"/>
      <c r="Y40" s="3"/>
    </row>
    <row r="41" spans="1:25" ht="27.75" customHeight="1">
      <c r="A41" s="25">
        <f t="shared" si="6"/>
        <v>37</v>
      </c>
      <c r="B41" s="25" t="s">
        <v>147</v>
      </c>
      <c r="C41" s="45" t="s">
        <v>148</v>
      </c>
      <c r="D41" s="25" t="s">
        <v>9</v>
      </c>
      <c r="E41" s="26">
        <v>10</v>
      </c>
      <c r="F41" s="27">
        <v>3000</v>
      </c>
      <c r="G41" s="28">
        <v>3000</v>
      </c>
      <c r="H41" s="39"/>
      <c r="I41" s="30"/>
      <c r="J41" s="31">
        <v>4240</v>
      </c>
      <c r="K41" s="32" t="s">
        <v>82</v>
      </c>
      <c r="L41" s="33">
        <f t="shared" si="0"/>
        <v>3000</v>
      </c>
      <c r="M41" s="34">
        <f t="shared" si="1"/>
        <v>30000</v>
      </c>
      <c r="N41" s="48"/>
      <c r="O41" s="48"/>
      <c r="P41" s="34">
        <f t="shared" si="2"/>
        <v>3000</v>
      </c>
      <c r="Q41" s="34">
        <f t="shared" si="3"/>
        <v>30000</v>
      </c>
      <c r="R41" s="52">
        <f t="shared" si="4"/>
        <v>0</v>
      </c>
      <c r="S41" s="55" t="str">
        <f t="shared" si="5"/>
        <v>요청단가 적용</v>
      </c>
      <c r="T41" s="35" t="s">
        <v>55</v>
      </c>
      <c r="V41" s="67"/>
      <c r="W41" s="67"/>
      <c r="X41" s="3"/>
      <c r="Y41" s="3"/>
    </row>
    <row r="42" spans="1:25" ht="27.75" customHeight="1">
      <c r="A42" s="25">
        <f t="shared" si="6"/>
        <v>38</v>
      </c>
      <c r="B42" s="25" t="s">
        <v>149</v>
      </c>
      <c r="C42" s="45" t="s">
        <v>150</v>
      </c>
      <c r="D42" s="25" t="s">
        <v>9</v>
      </c>
      <c r="E42" s="26">
        <v>12</v>
      </c>
      <c r="F42" s="27">
        <v>9000</v>
      </c>
      <c r="G42" s="28">
        <v>9000</v>
      </c>
      <c r="H42" s="39"/>
      <c r="I42" s="30"/>
      <c r="J42" s="31"/>
      <c r="K42" s="32"/>
      <c r="L42" s="33">
        <f t="shared" si="0"/>
        <v>9000</v>
      </c>
      <c r="M42" s="34">
        <f t="shared" si="1"/>
        <v>108000</v>
      </c>
      <c r="N42" s="48"/>
      <c r="O42" s="48"/>
      <c r="P42" s="34">
        <f t="shared" si="2"/>
        <v>9000</v>
      </c>
      <c r="Q42" s="34">
        <f t="shared" si="3"/>
        <v>108000</v>
      </c>
      <c r="R42" s="52">
        <f t="shared" si="4"/>
        <v>0</v>
      </c>
      <c r="S42" s="55" t="str">
        <f t="shared" si="5"/>
        <v>요청단가 적용</v>
      </c>
      <c r="T42" s="35" t="s">
        <v>56</v>
      </c>
      <c r="V42" s="67"/>
      <c r="W42" s="67"/>
      <c r="X42" s="3"/>
      <c r="Y42" s="3"/>
    </row>
    <row r="43" spans="1:25" ht="27.75" customHeight="1">
      <c r="A43" s="25">
        <f t="shared" si="6"/>
        <v>39</v>
      </c>
      <c r="B43" s="40" t="s">
        <v>79</v>
      </c>
      <c r="C43" s="45" t="s">
        <v>151</v>
      </c>
      <c r="D43" s="25" t="s">
        <v>80</v>
      </c>
      <c r="E43" s="26">
        <v>6</v>
      </c>
      <c r="F43" s="27">
        <v>33000</v>
      </c>
      <c r="G43" s="28">
        <v>35000</v>
      </c>
      <c r="H43" s="39"/>
      <c r="I43" s="30"/>
      <c r="J43" s="36"/>
      <c r="K43" s="30"/>
      <c r="L43" s="33">
        <f t="shared" si="0"/>
        <v>33000</v>
      </c>
      <c r="M43" s="34">
        <f t="shared" si="1"/>
        <v>198000</v>
      </c>
      <c r="N43" s="48"/>
      <c r="O43" s="48"/>
      <c r="P43" s="34">
        <f t="shared" si="2"/>
        <v>33000</v>
      </c>
      <c r="Q43" s="34">
        <f t="shared" si="3"/>
        <v>198000</v>
      </c>
      <c r="R43" s="52">
        <f t="shared" si="4"/>
        <v>0</v>
      </c>
      <c r="S43" s="55" t="str">
        <f t="shared" si="5"/>
        <v>요청단가 적용</v>
      </c>
      <c r="T43" s="35" t="s">
        <v>57</v>
      </c>
      <c r="V43" s="67"/>
      <c r="W43" s="67"/>
      <c r="X43" s="3"/>
      <c r="Y43" s="3"/>
    </row>
    <row r="44" spans="1:25" ht="27.75" customHeight="1">
      <c r="A44" s="25">
        <f t="shared" si="6"/>
        <v>40</v>
      </c>
      <c r="B44" s="25" t="s">
        <v>25</v>
      </c>
      <c r="C44" s="45" t="s">
        <v>152</v>
      </c>
      <c r="D44" s="25" t="s">
        <v>9</v>
      </c>
      <c r="E44" s="26">
        <v>12</v>
      </c>
      <c r="F44" s="27">
        <v>6000</v>
      </c>
      <c r="G44" s="28">
        <v>6000</v>
      </c>
      <c r="H44" s="39"/>
      <c r="I44" s="30"/>
      <c r="J44" s="36">
        <v>10000</v>
      </c>
      <c r="K44" s="30" t="s">
        <v>84</v>
      </c>
      <c r="L44" s="33">
        <f t="shared" si="0"/>
        <v>6000</v>
      </c>
      <c r="M44" s="34">
        <f t="shared" si="1"/>
        <v>72000</v>
      </c>
      <c r="N44" s="48"/>
      <c r="O44" s="48"/>
      <c r="P44" s="34">
        <f t="shared" si="2"/>
        <v>6000</v>
      </c>
      <c r="Q44" s="34">
        <f t="shared" si="3"/>
        <v>72000</v>
      </c>
      <c r="R44" s="52">
        <f t="shared" si="4"/>
        <v>0</v>
      </c>
      <c r="S44" s="55" t="str">
        <f t="shared" si="5"/>
        <v>요청단가 적용</v>
      </c>
      <c r="T44" s="35" t="s">
        <v>96</v>
      </c>
      <c r="V44" s="67"/>
      <c r="W44" s="67"/>
      <c r="X44" s="3"/>
      <c r="Y44" s="3"/>
    </row>
    <row r="45" spans="1:25" ht="27.75" customHeight="1">
      <c r="A45" s="25">
        <f t="shared" si="6"/>
        <v>41</v>
      </c>
      <c r="B45" s="25" t="s">
        <v>81</v>
      </c>
      <c r="C45" s="45" t="s">
        <v>153</v>
      </c>
      <c r="D45" s="25" t="s">
        <v>9</v>
      </c>
      <c r="E45" s="26">
        <v>9</v>
      </c>
      <c r="F45" s="27">
        <v>20000</v>
      </c>
      <c r="G45" s="28">
        <v>20000</v>
      </c>
      <c r="H45" s="39">
        <v>22000</v>
      </c>
      <c r="I45" s="30" t="s">
        <v>71</v>
      </c>
      <c r="J45" s="36"/>
      <c r="K45" s="30"/>
      <c r="L45" s="33">
        <f t="shared" si="0"/>
        <v>20000</v>
      </c>
      <c r="M45" s="34">
        <f t="shared" si="1"/>
        <v>180000</v>
      </c>
      <c r="N45" s="48"/>
      <c r="O45" s="48"/>
      <c r="P45" s="34">
        <f t="shared" si="2"/>
        <v>20000</v>
      </c>
      <c r="Q45" s="34">
        <f t="shared" si="3"/>
        <v>180000</v>
      </c>
      <c r="R45" s="52">
        <f t="shared" si="4"/>
        <v>0</v>
      </c>
      <c r="S45" s="55" t="str">
        <f t="shared" si="5"/>
        <v>요청단가 적용</v>
      </c>
      <c r="T45" s="35" t="s">
        <v>59</v>
      </c>
      <c r="V45" s="67"/>
      <c r="W45" s="67"/>
      <c r="X45" s="3"/>
      <c r="Y45" s="3"/>
    </row>
    <row r="46" spans="1:25" ht="27.75" customHeight="1">
      <c r="A46" s="25">
        <f t="shared" si="6"/>
        <v>42</v>
      </c>
      <c r="B46" s="25" t="s">
        <v>154</v>
      </c>
      <c r="C46" s="45" t="s">
        <v>155</v>
      </c>
      <c r="D46" s="25" t="s">
        <v>9</v>
      </c>
      <c r="E46" s="26">
        <v>6</v>
      </c>
      <c r="F46" s="27">
        <v>12000</v>
      </c>
      <c r="G46" s="28">
        <v>15000</v>
      </c>
      <c r="H46" s="39"/>
      <c r="I46" s="30"/>
      <c r="J46" s="36"/>
      <c r="K46" s="30"/>
      <c r="L46" s="33">
        <f t="shared" si="0"/>
        <v>12000</v>
      </c>
      <c r="M46" s="34">
        <f t="shared" si="1"/>
        <v>72000</v>
      </c>
      <c r="N46" s="48"/>
      <c r="O46" s="48"/>
      <c r="P46" s="34">
        <f t="shared" si="2"/>
        <v>12000</v>
      </c>
      <c r="Q46" s="34">
        <f t="shared" si="3"/>
        <v>72000</v>
      </c>
      <c r="R46" s="52">
        <f t="shared" si="4"/>
        <v>0</v>
      </c>
      <c r="S46" s="55" t="str">
        <f t="shared" si="5"/>
        <v>요청단가 적용</v>
      </c>
      <c r="T46" s="35" t="s">
        <v>59</v>
      </c>
      <c r="V46" s="67"/>
      <c r="W46" s="67"/>
      <c r="X46" s="3"/>
      <c r="Y46" s="3"/>
    </row>
    <row r="47" spans="1:25" ht="27.75" customHeight="1">
      <c r="A47" s="25">
        <f t="shared" si="6"/>
        <v>43</v>
      </c>
      <c r="B47" s="25" t="s">
        <v>156</v>
      </c>
      <c r="C47" s="45" t="s">
        <v>157</v>
      </c>
      <c r="D47" s="25" t="s">
        <v>15</v>
      </c>
      <c r="E47" s="26">
        <v>12</v>
      </c>
      <c r="F47" s="27">
        <v>1000</v>
      </c>
      <c r="G47" s="28">
        <v>1500</v>
      </c>
      <c r="H47" s="39"/>
      <c r="I47" s="30"/>
      <c r="J47" s="31">
        <v>1380</v>
      </c>
      <c r="K47" s="30" t="s">
        <v>82</v>
      </c>
      <c r="L47" s="33">
        <f t="shared" si="0"/>
        <v>1000</v>
      </c>
      <c r="M47" s="34">
        <f t="shared" si="1"/>
        <v>12000</v>
      </c>
      <c r="N47" s="48"/>
      <c r="O47" s="48"/>
      <c r="P47" s="34">
        <f t="shared" si="2"/>
        <v>1000</v>
      </c>
      <c r="Q47" s="34">
        <f t="shared" si="3"/>
        <v>12000</v>
      </c>
      <c r="R47" s="52">
        <f t="shared" si="4"/>
        <v>0</v>
      </c>
      <c r="S47" s="55" t="str">
        <f t="shared" si="5"/>
        <v>요청단가 적용</v>
      </c>
      <c r="T47" s="35" t="s">
        <v>97</v>
      </c>
      <c r="V47" s="67"/>
      <c r="W47" s="67"/>
      <c r="X47" s="3"/>
      <c r="Y47" s="3"/>
    </row>
    <row r="48" spans="1:25" ht="27.75" customHeight="1">
      <c r="A48" s="25">
        <f t="shared" si="6"/>
        <v>44</v>
      </c>
      <c r="B48" s="25" t="s">
        <v>26</v>
      </c>
      <c r="C48" s="45" t="s">
        <v>158</v>
      </c>
      <c r="D48" s="25" t="s">
        <v>9</v>
      </c>
      <c r="E48" s="26">
        <v>12</v>
      </c>
      <c r="F48" s="27">
        <v>2000</v>
      </c>
      <c r="G48" s="28">
        <v>2000</v>
      </c>
      <c r="H48" s="39"/>
      <c r="I48" s="30"/>
      <c r="J48" s="31"/>
      <c r="K48" s="32"/>
      <c r="L48" s="33">
        <f t="shared" si="0"/>
        <v>2000</v>
      </c>
      <c r="M48" s="34">
        <f t="shared" si="1"/>
        <v>24000</v>
      </c>
      <c r="N48" s="48"/>
      <c r="O48" s="48"/>
      <c r="P48" s="34">
        <f t="shared" si="2"/>
        <v>2000</v>
      </c>
      <c r="Q48" s="34">
        <f t="shared" si="3"/>
        <v>24000</v>
      </c>
      <c r="R48" s="52">
        <f t="shared" si="4"/>
        <v>0</v>
      </c>
      <c r="S48" s="55" t="str">
        <f t="shared" si="5"/>
        <v>요청단가 적용</v>
      </c>
      <c r="T48" s="35" t="s">
        <v>98</v>
      </c>
      <c r="V48" s="67"/>
      <c r="W48" s="67"/>
      <c r="X48" s="3"/>
      <c r="Y48" s="3"/>
    </row>
    <row r="49" spans="1:25" ht="27.75" customHeight="1">
      <c r="A49" s="25">
        <f t="shared" si="6"/>
        <v>45</v>
      </c>
      <c r="B49" s="25" t="s">
        <v>27</v>
      </c>
      <c r="C49" s="45" t="s">
        <v>159</v>
      </c>
      <c r="D49" s="25" t="s">
        <v>9</v>
      </c>
      <c r="E49" s="26">
        <v>36</v>
      </c>
      <c r="F49" s="27">
        <v>400</v>
      </c>
      <c r="G49" s="28">
        <v>500</v>
      </c>
      <c r="H49" s="39">
        <v>550</v>
      </c>
      <c r="I49" s="30" t="s">
        <v>71</v>
      </c>
      <c r="J49" s="31"/>
      <c r="K49" s="32"/>
      <c r="L49" s="33">
        <f t="shared" si="0"/>
        <v>400</v>
      </c>
      <c r="M49" s="34">
        <f t="shared" si="1"/>
        <v>14400</v>
      </c>
      <c r="N49" s="48"/>
      <c r="O49" s="48"/>
      <c r="P49" s="34">
        <f t="shared" si="2"/>
        <v>400</v>
      </c>
      <c r="Q49" s="34">
        <f t="shared" si="3"/>
        <v>14400</v>
      </c>
      <c r="R49" s="52">
        <f t="shared" si="4"/>
        <v>0</v>
      </c>
      <c r="S49" s="55" t="str">
        <f t="shared" si="5"/>
        <v>요청단가 적용</v>
      </c>
      <c r="T49" s="35" t="s">
        <v>58</v>
      </c>
      <c r="V49" s="67"/>
      <c r="W49" s="67"/>
      <c r="X49" s="3"/>
      <c r="Y49" s="3"/>
    </row>
    <row r="50" spans="1:25" ht="27.75" customHeight="1">
      <c r="A50" s="25">
        <f t="shared" si="6"/>
        <v>46</v>
      </c>
      <c r="B50" s="25" t="s">
        <v>28</v>
      </c>
      <c r="C50" s="45" t="s">
        <v>160</v>
      </c>
      <c r="D50" s="25" t="s">
        <v>9</v>
      </c>
      <c r="E50" s="26">
        <v>12</v>
      </c>
      <c r="F50" s="27">
        <v>1100</v>
      </c>
      <c r="G50" s="28">
        <v>1500</v>
      </c>
      <c r="H50" s="39"/>
      <c r="I50" s="30"/>
      <c r="J50" s="31"/>
      <c r="K50" s="32"/>
      <c r="L50" s="33">
        <f t="shared" si="0"/>
        <v>1100</v>
      </c>
      <c r="M50" s="34">
        <f t="shared" si="1"/>
        <v>13200</v>
      </c>
      <c r="N50" s="48"/>
      <c r="O50" s="48"/>
      <c r="P50" s="34">
        <f t="shared" si="2"/>
        <v>1100</v>
      </c>
      <c r="Q50" s="34">
        <f t="shared" si="3"/>
        <v>13200</v>
      </c>
      <c r="R50" s="52">
        <f t="shared" si="4"/>
        <v>0</v>
      </c>
      <c r="S50" s="55" t="str">
        <f t="shared" si="5"/>
        <v>요청단가 적용</v>
      </c>
      <c r="T50" s="35" t="s">
        <v>55</v>
      </c>
      <c r="V50" s="67"/>
      <c r="W50" s="67"/>
      <c r="X50" s="3"/>
      <c r="Y50" s="3"/>
    </row>
    <row r="51" spans="1:25" ht="27.75" customHeight="1">
      <c r="A51" s="25">
        <f t="shared" si="6"/>
        <v>47</v>
      </c>
      <c r="B51" s="25" t="s">
        <v>161</v>
      </c>
      <c r="C51" s="45" t="s">
        <v>162</v>
      </c>
      <c r="D51" s="25" t="s">
        <v>10</v>
      </c>
      <c r="E51" s="26">
        <v>240</v>
      </c>
      <c r="F51" s="27">
        <v>1200</v>
      </c>
      <c r="G51" s="28">
        <v>1200</v>
      </c>
      <c r="H51" s="39"/>
      <c r="I51" s="30"/>
      <c r="J51" s="31"/>
      <c r="K51" s="32"/>
      <c r="L51" s="33">
        <f t="shared" si="0"/>
        <v>1200</v>
      </c>
      <c r="M51" s="34">
        <f t="shared" si="1"/>
        <v>288000</v>
      </c>
      <c r="N51" s="48">
        <v>1000</v>
      </c>
      <c r="O51" s="48" t="s">
        <v>216</v>
      </c>
      <c r="P51" s="34">
        <f t="shared" si="2"/>
        <v>1000</v>
      </c>
      <c r="Q51" s="34">
        <f t="shared" si="3"/>
        <v>240000</v>
      </c>
      <c r="R51" s="52">
        <f t="shared" si="4"/>
        <v>-48000</v>
      </c>
      <c r="S51" s="55" t="str">
        <f t="shared" si="5"/>
        <v>심사단가(견적C)적용</v>
      </c>
      <c r="T51" s="35" t="s">
        <v>50</v>
      </c>
      <c r="V51" s="67"/>
      <c r="W51" s="67"/>
      <c r="X51" s="3"/>
      <c r="Y51" s="3"/>
    </row>
    <row r="52" spans="1:25" ht="27.75" customHeight="1">
      <c r="A52" s="25">
        <f t="shared" si="6"/>
        <v>48</v>
      </c>
      <c r="B52" s="25" t="s">
        <v>29</v>
      </c>
      <c r="C52" s="45" t="s">
        <v>163</v>
      </c>
      <c r="D52" s="25" t="s">
        <v>9</v>
      </c>
      <c r="E52" s="26">
        <v>16</v>
      </c>
      <c r="F52" s="27">
        <v>2200</v>
      </c>
      <c r="G52" s="41">
        <v>2500</v>
      </c>
      <c r="H52" s="39"/>
      <c r="I52" s="30"/>
      <c r="J52" s="31"/>
      <c r="K52" s="32"/>
      <c r="L52" s="33">
        <f t="shared" si="0"/>
        <v>2200</v>
      </c>
      <c r="M52" s="34">
        <f t="shared" si="1"/>
        <v>35200</v>
      </c>
      <c r="N52" s="48"/>
      <c r="O52" s="48"/>
      <c r="P52" s="34">
        <f t="shared" si="2"/>
        <v>2200</v>
      </c>
      <c r="Q52" s="34">
        <f t="shared" si="3"/>
        <v>35200</v>
      </c>
      <c r="R52" s="52">
        <f t="shared" si="4"/>
        <v>0</v>
      </c>
      <c r="S52" s="55" t="str">
        <f t="shared" si="5"/>
        <v>요청단가 적용</v>
      </c>
      <c r="T52" s="35" t="s">
        <v>59</v>
      </c>
      <c r="V52" s="67"/>
      <c r="W52" s="67"/>
    </row>
    <row r="53" spans="1:25" ht="27.75" customHeight="1">
      <c r="A53" s="25">
        <f t="shared" si="6"/>
        <v>49</v>
      </c>
      <c r="B53" s="25" t="s">
        <v>30</v>
      </c>
      <c r="C53" s="45" t="s">
        <v>164</v>
      </c>
      <c r="D53" s="25" t="s">
        <v>9</v>
      </c>
      <c r="E53" s="26">
        <v>30</v>
      </c>
      <c r="F53" s="27">
        <v>2000</v>
      </c>
      <c r="G53" s="28">
        <v>2000</v>
      </c>
      <c r="H53" s="39"/>
      <c r="I53" s="30"/>
      <c r="J53" s="31"/>
      <c r="K53" s="32"/>
      <c r="L53" s="33">
        <f t="shared" si="0"/>
        <v>2000</v>
      </c>
      <c r="M53" s="34">
        <f t="shared" si="1"/>
        <v>60000</v>
      </c>
      <c r="N53" s="48"/>
      <c r="O53" s="48"/>
      <c r="P53" s="34">
        <f t="shared" si="2"/>
        <v>2000</v>
      </c>
      <c r="Q53" s="34">
        <f t="shared" si="3"/>
        <v>60000</v>
      </c>
      <c r="R53" s="52">
        <f t="shared" si="4"/>
        <v>0</v>
      </c>
      <c r="S53" s="55" t="str">
        <f t="shared" si="5"/>
        <v>요청단가 적용</v>
      </c>
      <c r="T53" s="35" t="s">
        <v>60</v>
      </c>
      <c r="V53" s="67"/>
      <c r="W53" s="67"/>
    </row>
    <row r="54" spans="1:25" ht="27.75" customHeight="1">
      <c r="A54" s="25">
        <f t="shared" si="6"/>
        <v>50</v>
      </c>
      <c r="B54" s="25" t="s">
        <v>165</v>
      </c>
      <c r="C54" s="45" t="s">
        <v>166</v>
      </c>
      <c r="D54" s="25" t="s">
        <v>167</v>
      </c>
      <c r="E54" s="26">
        <v>2</v>
      </c>
      <c r="F54" s="27">
        <v>350000</v>
      </c>
      <c r="G54" s="28">
        <v>350000</v>
      </c>
      <c r="H54" s="39"/>
      <c r="I54" s="30"/>
      <c r="J54" s="31"/>
      <c r="K54" s="32"/>
      <c r="L54" s="33">
        <f t="shared" si="0"/>
        <v>350000</v>
      </c>
      <c r="M54" s="34">
        <f t="shared" si="1"/>
        <v>700000</v>
      </c>
      <c r="N54" s="48"/>
      <c r="O54" s="48"/>
      <c r="P54" s="34">
        <f t="shared" si="2"/>
        <v>350000</v>
      </c>
      <c r="Q54" s="34">
        <f t="shared" si="3"/>
        <v>700000</v>
      </c>
      <c r="R54" s="52">
        <f t="shared" si="4"/>
        <v>0</v>
      </c>
      <c r="S54" s="55" t="str">
        <f t="shared" si="5"/>
        <v>요청단가 적용</v>
      </c>
      <c r="T54" s="35" t="s">
        <v>99</v>
      </c>
      <c r="V54" s="67"/>
      <c r="W54" s="67"/>
    </row>
    <row r="55" spans="1:25" ht="27.75" customHeight="1">
      <c r="A55" s="25">
        <f t="shared" si="6"/>
        <v>51</v>
      </c>
      <c r="B55" s="25" t="s">
        <v>89</v>
      </c>
      <c r="C55" s="45" t="s">
        <v>90</v>
      </c>
      <c r="D55" s="25" t="s">
        <v>91</v>
      </c>
      <c r="E55" s="26">
        <v>5</v>
      </c>
      <c r="F55" s="27">
        <v>20000</v>
      </c>
      <c r="G55" s="28">
        <v>20000</v>
      </c>
      <c r="H55" s="39"/>
      <c r="I55" s="30"/>
      <c r="J55" s="31"/>
      <c r="K55" s="32"/>
      <c r="L55" s="33">
        <f t="shared" si="0"/>
        <v>20000</v>
      </c>
      <c r="M55" s="34">
        <f t="shared" si="1"/>
        <v>100000</v>
      </c>
      <c r="N55" s="48"/>
      <c r="O55" s="48"/>
      <c r="P55" s="34">
        <f t="shared" si="2"/>
        <v>20000</v>
      </c>
      <c r="Q55" s="34">
        <f t="shared" si="3"/>
        <v>100000</v>
      </c>
      <c r="R55" s="52">
        <f t="shared" si="4"/>
        <v>0</v>
      </c>
      <c r="S55" s="55" t="str">
        <f t="shared" si="5"/>
        <v>요청단가 적용</v>
      </c>
      <c r="T55" s="35" t="s">
        <v>99</v>
      </c>
      <c r="V55" s="17"/>
      <c r="W55" s="17"/>
    </row>
    <row r="56" spans="1:25" ht="27.75" customHeight="1">
      <c r="A56" s="25">
        <f t="shared" si="6"/>
        <v>52</v>
      </c>
      <c r="B56" s="25" t="s">
        <v>168</v>
      </c>
      <c r="C56" s="45" t="s">
        <v>169</v>
      </c>
      <c r="D56" s="25" t="s">
        <v>170</v>
      </c>
      <c r="E56" s="26">
        <v>4</v>
      </c>
      <c r="F56" s="27">
        <v>45000</v>
      </c>
      <c r="G56" s="28">
        <v>45000</v>
      </c>
      <c r="H56" s="39"/>
      <c r="I56" s="30"/>
      <c r="J56" s="31"/>
      <c r="K56" s="32"/>
      <c r="L56" s="33">
        <f t="shared" si="0"/>
        <v>45000</v>
      </c>
      <c r="M56" s="34">
        <f t="shared" si="1"/>
        <v>180000</v>
      </c>
      <c r="N56" s="48"/>
      <c r="O56" s="48"/>
      <c r="P56" s="34">
        <f t="shared" si="2"/>
        <v>45000</v>
      </c>
      <c r="Q56" s="34">
        <f t="shared" si="3"/>
        <v>180000</v>
      </c>
      <c r="R56" s="52">
        <f t="shared" si="4"/>
        <v>0</v>
      </c>
      <c r="S56" s="55" t="str">
        <f t="shared" si="5"/>
        <v>요청단가 적용</v>
      </c>
      <c r="T56" s="35" t="s">
        <v>100</v>
      </c>
      <c r="V56" s="67"/>
      <c r="W56" s="67"/>
    </row>
    <row r="57" spans="1:25" ht="27.75" customHeight="1">
      <c r="A57" s="25">
        <f t="shared" si="6"/>
        <v>53</v>
      </c>
      <c r="B57" s="25" t="s">
        <v>31</v>
      </c>
      <c r="C57" s="45" t="s">
        <v>171</v>
      </c>
      <c r="D57" s="25" t="s">
        <v>15</v>
      </c>
      <c r="E57" s="26">
        <v>24</v>
      </c>
      <c r="F57" s="27">
        <v>3500</v>
      </c>
      <c r="G57" s="28">
        <v>4000</v>
      </c>
      <c r="H57" s="39"/>
      <c r="I57" s="30"/>
      <c r="J57" s="31">
        <v>4810</v>
      </c>
      <c r="K57" s="30" t="s">
        <v>82</v>
      </c>
      <c r="L57" s="33">
        <f t="shared" si="0"/>
        <v>3500</v>
      </c>
      <c r="M57" s="34">
        <f t="shared" si="1"/>
        <v>84000</v>
      </c>
      <c r="N57" s="48"/>
      <c r="O57" s="48"/>
      <c r="P57" s="34">
        <f t="shared" si="2"/>
        <v>3500</v>
      </c>
      <c r="Q57" s="34">
        <f t="shared" si="3"/>
        <v>84000</v>
      </c>
      <c r="R57" s="52">
        <f t="shared" si="4"/>
        <v>0</v>
      </c>
      <c r="S57" s="55" t="str">
        <f t="shared" si="5"/>
        <v>요청단가 적용</v>
      </c>
      <c r="T57" s="35" t="s">
        <v>44</v>
      </c>
      <c r="V57" s="67"/>
      <c r="W57" s="67"/>
    </row>
    <row r="58" spans="1:25" ht="27.75" customHeight="1">
      <c r="A58" s="25">
        <f t="shared" si="6"/>
        <v>54</v>
      </c>
      <c r="B58" s="25" t="s">
        <v>172</v>
      </c>
      <c r="C58" s="45" t="s">
        <v>92</v>
      </c>
      <c r="D58" s="25" t="s">
        <v>173</v>
      </c>
      <c r="E58" s="26">
        <v>4</v>
      </c>
      <c r="F58" s="27">
        <v>120000</v>
      </c>
      <c r="G58" s="28">
        <v>120000</v>
      </c>
      <c r="H58" s="39"/>
      <c r="I58" s="30"/>
      <c r="J58" s="31"/>
      <c r="K58" s="32"/>
      <c r="L58" s="33">
        <f t="shared" si="0"/>
        <v>120000</v>
      </c>
      <c r="M58" s="34">
        <f t="shared" si="1"/>
        <v>480000</v>
      </c>
      <c r="N58" s="48"/>
      <c r="O58" s="48"/>
      <c r="P58" s="34">
        <f t="shared" si="2"/>
        <v>120000</v>
      </c>
      <c r="Q58" s="34">
        <f t="shared" si="3"/>
        <v>480000</v>
      </c>
      <c r="R58" s="52">
        <f t="shared" si="4"/>
        <v>0</v>
      </c>
      <c r="S58" s="55" t="str">
        <f t="shared" si="5"/>
        <v>요청단가 적용</v>
      </c>
      <c r="T58" s="35" t="s">
        <v>61</v>
      </c>
      <c r="V58" s="67"/>
      <c r="W58" s="67"/>
    </row>
    <row r="59" spans="1:25" ht="27.75" customHeight="1">
      <c r="A59" s="25">
        <f t="shared" si="6"/>
        <v>55</v>
      </c>
      <c r="B59" s="25" t="s">
        <v>174</v>
      </c>
      <c r="C59" s="45" t="s">
        <v>175</v>
      </c>
      <c r="D59" s="25" t="s">
        <v>9</v>
      </c>
      <c r="E59" s="26">
        <v>20</v>
      </c>
      <c r="F59" s="27">
        <v>4500</v>
      </c>
      <c r="G59" s="28">
        <v>5000</v>
      </c>
      <c r="H59" s="39"/>
      <c r="I59" s="30"/>
      <c r="J59" s="31"/>
      <c r="K59" s="32"/>
      <c r="L59" s="33">
        <f t="shared" ref="L59:L61" si="7">MIN(F59:J59)</f>
        <v>4500</v>
      </c>
      <c r="M59" s="34">
        <f t="shared" ref="M59:M61" si="8">L59*E59</f>
        <v>90000</v>
      </c>
      <c r="N59" s="48"/>
      <c r="O59" s="48"/>
      <c r="P59" s="34">
        <f t="shared" si="2"/>
        <v>4500</v>
      </c>
      <c r="Q59" s="34">
        <f t="shared" si="3"/>
        <v>90000</v>
      </c>
      <c r="R59" s="52">
        <f t="shared" si="4"/>
        <v>0</v>
      </c>
      <c r="S59" s="55" t="str">
        <f t="shared" si="5"/>
        <v>요청단가 적용</v>
      </c>
      <c r="T59" s="35" t="s">
        <v>101</v>
      </c>
      <c r="V59" s="67"/>
      <c r="W59" s="67"/>
    </row>
    <row r="60" spans="1:25" ht="27.75" customHeight="1">
      <c r="A60" s="25">
        <f t="shared" si="6"/>
        <v>56</v>
      </c>
      <c r="B60" s="25" t="s">
        <v>32</v>
      </c>
      <c r="C60" s="45" t="s">
        <v>111</v>
      </c>
      <c r="D60" s="25" t="s">
        <v>80</v>
      </c>
      <c r="E60" s="26">
        <v>2</v>
      </c>
      <c r="F60" s="27">
        <v>60000</v>
      </c>
      <c r="G60" s="28">
        <v>65000</v>
      </c>
      <c r="H60" s="39"/>
      <c r="I60" s="30"/>
      <c r="J60" s="39"/>
      <c r="K60" s="42"/>
      <c r="L60" s="33">
        <f t="shared" si="7"/>
        <v>60000</v>
      </c>
      <c r="M60" s="34">
        <f t="shared" si="8"/>
        <v>120000</v>
      </c>
      <c r="N60" s="48"/>
      <c r="O60" s="48"/>
      <c r="P60" s="34">
        <f t="shared" si="2"/>
        <v>60000</v>
      </c>
      <c r="Q60" s="34">
        <f t="shared" si="3"/>
        <v>120000</v>
      </c>
      <c r="R60" s="52">
        <f t="shared" si="4"/>
        <v>0</v>
      </c>
      <c r="S60" s="55" t="str">
        <f t="shared" si="5"/>
        <v>요청단가 적용</v>
      </c>
      <c r="T60" s="35" t="s">
        <v>63</v>
      </c>
      <c r="V60" s="67"/>
      <c r="W60" s="67"/>
    </row>
    <row r="61" spans="1:25" ht="27.75" customHeight="1">
      <c r="A61" s="25">
        <f t="shared" si="6"/>
        <v>57</v>
      </c>
      <c r="B61" s="38" t="s">
        <v>176</v>
      </c>
      <c r="C61" s="46" t="s">
        <v>177</v>
      </c>
      <c r="D61" s="38" t="s">
        <v>34</v>
      </c>
      <c r="E61" s="26">
        <v>4</v>
      </c>
      <c r="F61" s="27">
        <v>30000</v>
      </c>
      <c r="G61" s="28">
        <v>32000</v>
      </c>
      <c r="H61" s="39"/>
      <c r="I61" s="30"/>
      <c r="J61" s="39"/>
      <c r="K61" s="42"/>
      <c r="L61" s="33">
        <f t="shared" si="7"/>
        <v>30000</v>
      </c>
      <c r="M61" s="34">
        <f t="shared" si="8"/>
        <v>120000</v>
      </c>
      <c r="N61" s="48"/>
      <c r="O61" s="48"/>
      <c r="P61" s="34">
        <f t="shared" si="2"/>
        <v>30000</v>
      </c>
      <c r="Q61" s="34">
        <f t="shared" si="3"/>
        <v>120000</v>
      </c>
      <c r="R61" s="52">
        <f t="shared" si="4"/>
        <v>0</v>
      </c>
      <c r="S61" s="55" t="str">
        <f t="shared" si="5"/>
        <v>요청단가 적용</v>
      </c>
      <c r="T61" s="35" t="s">
        <v>62</v>
      </c>
      <c r="V61" s="17"/>
      <c r="W61" s="17"/>
    </row>
    <row r="62" spans="1:25" ht="27.75" customHeight="1">
      <c r="A62" s="25">
        <f t="shared" si="6"/>
        <v>58</v>
      </c>
      <c r="B62" s="38" t="s">
        <v>178</v>
      </c>
      <c r="C62" s="46" t="s">
        <v>179</v>
      </c>
      <c r="D62" s="38" t="s">
        <v>91</v>
      </c>
      <c r="E62" s="26">
        <v>2</v>
      </c>
      <c r="F62" s="27">
        <v>30000</v>
      </c>
      <c r="G62" s="28">
        <v>30000</v>
      </c>
      <c r="H62" s="39"/>
      <c r="I62" s="30"/>
      <c r="J62" s="39"/>
      <c r="K62" s="42"/>
      <c r="L62" s="33">
        <f t="shared" ref="L62:L67" si="9">MIN(F62:J62)</f>
        <v>30000</v>
      </c>
      <c r="M62" s="34">
        <f t="shared" ref="M62:M67" si="10">L62*E62</f>
        <v>60000</v>
      </c>
      <c r="N62" s="48"/>
      <c r="O62" s="48"/>
      <c r="P62" s="34">
        <f t="shared" si="2"/>
        <v>30000</v>
      </c>
      <c r="Q62" s="34">
        <f t="shared" si="3"/>
        <v>60000</v>
      </c>
      <c r="R62" s="52">
        <f t="shared" si="4"/>
        <v>0</v>
      </c>
      <c r="S62" s="55" t="str">
        <f t="shared" si="5"/>
        <v>요청단가 적용</v>
      </c>
      <c r="T62" s="35" t="s">
        <v>191</v>
      </c>
      <c r="V62" s="21"/>
      <c r="W62" s="21"/>
    </row>
    <row r="63" spans="1:25" ht="27.75" customHeight="1">
      <c r="A63" s="25">
        <f t="shared" si="6"/>
        <v>59</v>
      </c>
      <c r="B63" s="38" t="s">
        <v>180</v>
      </c>
      <c r="C63" s="46" t="s">
        <v>181</v>
      </c>
      <c r="D63" s="38" t="s">
        <v>91</v>
      </c>
      <c r="E63" s="26">
        <v>50</v>
      </c>
      <c r="F63" s="27">
        <v>12000</v>
      </c>
      <c r="G63" s="43">
        <v>15000</v>
      </c>
      <c r="H63" s="39"/>
      <c r="I63" s="30"/>
      <c r="J63" s="39"/>
      <c r="K63" s="42"/>
      <c r="L63" s="33">
        <f t="shared" si="9"/>
        <v>12000</v>
      </c>
      <c r="M63" s="34">
        <f t="shared" si="10"/>
        <v>600000</v>
      </c>
      <c r="N63" s="48"/>
      <c r="O63" s="48"/>
      <c r="P63" s="34">
        <f t="shared" si="2"/>
        <v>12000</v>
      </c>
      <c r="Q63" s="34">
        <f t="shared" si="3"/>
        <v>600000</v>
      </c>
      <c r="R63" s="52">
        <f t="shared" si="4"/>
        <v>0</v>
      </c>
      <c r="S63" s="55" t="str">
        <f t="shared" si="5"/>
        <v>요청단가 적용</v>
      </c>
      <c r="T63" s="35" t="s">
        <v>191</v>
      </c>
      <c r="V63" s="21"/>
      <c r="W63" s="21"/>
    </row>
    <row r="64" spans="1:25" ht="27.75" customHeight="1">
      <c r="A64" s="25">
        <f t="shared" si="6"/>
        <v>60</v>
      </c>
      <c r="B64" s="38" t="s">
        <v>182</v>
      </c>
      <c r="C64" s="46" t="s">
        <v>188</v>
      </c>
      <c r="D64" s="38" t="s">
        <v>91</v>
      </c>
      <c r="E64" s="26">
        <v>50</v>
      </c>
      <c r="F64" s="44">
        <v>3000</v>
      </c>
      <c r="G64" s="44">
        <v>3500</v>
      </c>
      <c r="H64" s="39"/>
      <c r="I64" s="30"/>
      <c r="J64" s="39"/>
      <c r="K64" s="42"/>
      <c r="L64" s="33">
        <f t="shared" si="9"/>
        <v>3000</v>
      </c>
      <c r="M64" s="34">
        <f t="shared" si="10"/>
        <v>150000</v>
      </c>
      <c r="N64" s="48"/>
      <c r="O64" s="48"/>
      <c r="P64" s="34">
        <f t="shared" si="2"/>
        <v>3000</v>
      </c>
      <c r="Q64" s="34">
        <f t="shared" si="3"/>
        <v>150000</v>
      </c>
      <c r="R64" s="52">
        <f t="shared" si="4"/>
        <v>0</v>
      </c>
      <c r="S64" s="55" t="str">
        <f t="shared" si="5"/>
        <v>요청단가 적용</v>
      </c>
      <c r="T64" s="35" t="s">
        <v>191</v>
      </c>
      <c r="V64" s="21"/>
      <c r="W64" s="21"/>
    </row>
    <row r="65" spans="1:25" ht="27.75" customHeight="1">
      <c r="A65" s="25">
        <f t="shared" si="6"/>
        <v>61</v>
      </c>
      <c r="B65" s="38" t="s">
        <v>183</v>
      </c>
      <c r="C65" s="46" t="s">
        <v>184</v>
      </c>
      <c r="D65" s="38" t="s">
        <v>91</v>
      </c>
      <c r="E65" s="26">
        <v>100</v>
      </c>
      <c r="F65" s="34">
        <v>2500</v>
      </c>
      <c r="G65" s="34">
        <v>3000</v>
      </c>
      <c r="H65" s="39"/>
      <c r="I65" s="30"/>
      <c r="J65" s="39"/>
      <c r="K65" s="42"/>
      <c r="L65" s="33">
        <f t="shared" si="9"/>
        <v>2500</v>
      </c>
      <c r="M65" s="34">
        <f t="shared" si="10"/>
        <v>250000</v>
      </c>
      <c r="N65" s="48"/>
      <c r="O65" s="48"/>
      <c r="P65" s="34">
        <f t="shared" si="2"/>
        <v>2500</v>
      </c>
      <c r="Q65" s="34">
        <f t="shared" si="3"/>
        <v>250000</v>
      </c>
      <c r="R65" s="52">
        <f t="shared" si="4"/>
        <v>0</v>
      </c>
      <c r="S65" s="55" t="str">
        <f t="shared" si="5"/>
        <v>요청단가 적용</v>
      </c>
      <c r="T65" s="35" t="s">
        <v>43</v>
      </c>
      <c r="V65" s="21"/>
      <c r="W65" s="21"/>
    </row>
    <row r="66" spans="1:25" ht="27.75" customHeight="1">
      <c r="A66" s="25">
        <f t="shared" si="6"/>
        <v>62</v>
      </c>
      <c r="B66" s="38" t="s">
        <v>183</v>
      </c>
      <c r="C66" s="46" t="s">
        <v>185</v>
      </c>
      <c r="D66" s="38" t="s">
        <v>91</v>
      </c>
      <c r="E66" s="26">
        <v>100</v>
      </c>
      <c r="F66" s="34">
        <v>2500</v>
      </c>
      <c r="G66" s="34">
        <v>3000</v>
      </c>
      <c r="H66" s="39"/>
      <c r="I66" s="30"/>
      <c r="J66" s="39"/>
      <c r="K66" s="42"/>
      <c r="L66" s="33">
        <f t="shared" si="9"/>
        <v>2500</v>
      </c>
      <c r="M66" s="34">
        <f t="shared" si="10"/>
        <v>250000</v>
      </c>
      <c r="N66" s="48"/>
      <c r="O66" s="48"/>
      <c r="P66" s="34">
        <f t="shared" si="2"/>
        <v>2500</v>
      </c>
      <c r="Q66" s="34">
        <f t="shared" si="3"/>
        <v>250000</v>
      </c>
      <c r="R66" s="52">
        <f t="shared" si="4"/>
        <v>0</v>
      </c>
      <c r="S66" s="55" t="str">
        <f t="shared" si="5"/>
        <v>요청단가 적용</v>
      </c>
      <c r="T66" s="35" t="s">
        <v>43</v>
      </c>
      <c r="V66" s="21"/>
      <c r="W66" s="21"/>
    </row>
    <row r="67" spans="1:25" ht="27.75" customHeight="1">
      <c r="A67" s="25">
        <f t="shared" si="6"/>
        <v>63</v>
      </c>
      <c r="B67" s="38" t="s">
        <v>186</v>
      </c>
      <c r="C67" s="46" t="s">
        <v>187</v>
      </c>
      <c r="D67" s="38" t="s">
        <v>91</v>
      </c>
      <c r="E67" s="26">
        <v>50</v>
      </c>
      <c r="F67" s="34">
        <v>4000</v>
      </c>
      <c r="G67" s="34">
        <v>4000</v>
      </c>
      <c r="H67" s="39"/>
      <c r="I67" s="30"/>
      <c r="J67" s="39"/>
      <c r="K67" s="42"/>
      <c r="L67" s="33">
        <f t="shared" si="9"/>
        <v>4000</v>
      </c>
      <c r="M67" s="34">
        <f t="shared" si="10"/>
        <v>200000</v>
      </c>
      <c r="N67" s="48"/>
      <c r="O67" s="48"/>
      <c r="P67" s="34">
        <f t="shared" si="2"/>
        <v>4000</v>
      </c>
      <c r="Q67" s="34">
        <f t="shared" si="3"/>
        <v>200000</v>
      </c>
      <c r="R67" s="52">
        <f t="shared" si="4"/>
        <v>0</v>
      </c>
      <c r="S67" s="55" t="str">
        <f t="shared" si="5"/>
        <v>요청단가 적용</v>
      </c>
      <c r="T67" s="35" t="s">
        <v>192</v>
      </c>
      <c r="V67" s="21"/>
      <c r="W67" s="21"/>
    </row>
    <row r="68" spans="1:25" ht="27.75" customHeight="1">
      <c r="A68" s="68" t="s">
        <v>202</v>
      </c>
      <c r="B68" s="69"/>
      <c r="C68" s="69"/>
      <c r="D68" s="70"/>
      <c r="E68" s="76"/>
      <c r="F68" s="76"/>
      <c r="G68" s="76"/>
      <c r="H68" s="74"/>
      <c r="I68" s="74"/>
      <c r="J68" s="74"/>
      <c r="K68" s="78"/>
      <c r="L68" s="78"/>
      <c r="M68" s="74">
        <f>SUM(M5:M67)</f>
        <v>50608900</v>
      </c>
      <c r="N68" s="74"/>
      <c r="O68" s="74"/>
      <c r="P68" s="74"/>
      <c r="Q68" s="74">
        <f>SUM(Q5:Q67)</f>
        <v>50031390</v>
      </c>
      <c r="R68" s="53">
        <f>Q68-M68</f>
        <v>-577510</v>
      </c>
      <c r="S68" s="74"/>
      <c r="T68" s="49"/>
    </row>
    <row r="69" spans="1:25" ht="20.100000000000001" customHeight="1">
      <c r="A69" s="71"/>
      <c r="B69" s="72"/>
      <c r="C69" s="72"/>
      <c r="D69" s="73"/>
      <c r="E69" s="77"/>
      <c r="F69" s="77"/>
      <c r="G69" s="77"/>
      <c r="H69" s="75"/>
      <c r="I69" s="75"/>
      <c r="J69" s="75"/>
      <c r="K69" s="79"/>
      <c r="L69" s="79"/>
      <c r="M69" s="75"/>
      <c r="N69" s="75"/>
      <c r="O69" s="75"/>
      <c r="P69" s="75"/>
      <c r="Q69" s="75"/>
      <c r="R69" s="54">
        <f>R68/M68</f>
        <v>-1.1411233992440066E-2</v>
      </c>
      <c r="S69" s="75"/>
      <c r="T69" s="50"/>
    </row>
    <row r="70" spans="1:25" ht="47.25" customHeight="1">
      <c r="B70" s="19" t="s">
        <v>211</v>
      </c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</row>
    <row r="71" spans="1:25" s="9" customFormat="1" ht="20.100000000000001" customHeight="1">
      <c r="A71" s="2"/>
      <c r="B71" s="15"/>
      <c r="C71" s="15"/>
      <c r="D71" s="2"/>
      <c r="E71" s="8"/>
      <c r="F71" s="7"/>
      <c r="G71" s="7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20"/>
      <c r="V71" s="2"/>
      <c r="W71" s="2"/>
      <c r="X71" s="2"/>
      <c r="Y71" s="2"/>
    </row>
    <row r="72" spans="1:25" s="9" customFormat="1" ht="20.100000000000001" customHeight="1">
      <c r="A72" s="2"/>
      <c r="B72" s="15"/>
      <c r="C72" s="15"/>
      <c r="D72" s="2"/>
      <c r="E72" s="7"/>
      <c r="F72" s="7"/>
      <c r="G72" s="7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4"/>
      <c r="U72" s="20"/>
      <c r="V72" s="2"/>
      <c r="W72" s="2"/>
      <c r="X72" s="2"/>
      <c r="Y72" s="2"/>
    </row>
    <row r="73" spans="1:25" s="9" customFormat="1" ht="20.100000000000001" customHeight="1">
      <c r="A73" s="2"/>
      <c r="B73" s="15"/>
      <c r="C73" s="15"/>
      <c r="D73" s="2"/>
      <c r="E73" s="7"/>
      <c r="F73" s="7"/>
      <c r="G73" s="7"/>
      <c r="H73" s="11"/>
      <c r="I73" s="11"/>
      <c r="J73" s="7"/>
      <c r="K73" s="7"/>
      <c r="L73" s="7"/>
      <c r="M73" s="2"/>
      <c r="N73" s="2"/>
      <c r="O73" s="2"/>
      <c r="P73" s="2"/>
      <c r="Q73" s="2"/>
      <c r="R73" s="2"/>
      <c r="S73" s="2"/>
      <c r="T73" s="2"/>
      <c r="U73" s="20"/>
      <c r="V73" s="2"/>
      <c r="W73" s="2"/>
      <c r="X73" s="2"/>
      <c r="Y73" s="2"/>
    </row>
    <row r="74" spans="1:25" s="9" customFormat="1" ht="20.100000000000001" customHeight="1">
      <c r="A74" s="2"/>
      <c r="B74" s="15"/>
      <c r="C74" s="15"/>
      <c r="D74" s="2"/>
      <c r="E74" s="7"/>
      <c r="F74" s="7"/>
      <c r="G74" s="7"/>
      <c r="H74" s="11"/>
      <c r="I74" s="11"/>
      <c r="J74" s="7"/>
      <c r="K74" s="7"/>
      <c r="L74" s="7"/>
      <c r="M74" s="2"/>
      <c r="N74" s="2"/>
      <c r="O74" s="2"/>
      <c r="P74" s="2"/>
      <c r="Q74" s="2"/>
      <c r="R74" s="2"/>
      <c r="S74" s="2"/>
      <c r="T74" s="2"/>
      <c r="U74" s="20"/>
      <c r="V74" s="2"/>
      <c r="W74" s="2"/>
      <c r="X74" s="2"/>
      <c r="Y74" s="2"/>
    </row>
  </sheetData>
  <mergeCells count="84">
    <mergeCell ref="V57:W57"/>
    <mergeCell ref="V58:W58"/>
    <mergeCell ref="V59:W59"/>
    <mergeCell ref="V60:W60"/>
    <mergeCell ref="N68:N69"/>
    <mergeCell ref="O68:O69"/>
    <mergeCell ref="P68:P69"/>
    <mergeCell ref="Q68:Q69"/>
    <mergeCell ref="S68:S69"/>
    <mergeCell ref="A68:D69"/>
    <mergeCell ref="M68:M69"/>
    <mergeCell ref="E68:E69"/>
    <mergeCell ref="F68:F69"/>
    <mergeCell ref="G68:G69"/>
    <mergeCell ref="H68:H69"/>
    <mergeCell ref="I68:I69"/>
    <mergeCell ref="J68:J69"/>
    <mergeCell ref="K68:K69"/>
    <mergeCell ref="L68:L69"/>
    <mergeCell ref="V51:W51"/>
    <mergeCell ref="V52:W52"/>
    <mergeCell ref="V53:W53"/>
    <mergeCell ref="V54:W54"/>
    <mergeCell ref="V56:W56"/>
    <mergeCell ref="V50:W50"/>
    <mergeCell ref="V42:W42"/>
    <mergeCell ref="V43:W43"/>
    <mergeCell ref="V44:W44"/>
    <mergeCell ref="V45:W45"/>
    <mergeCell ref="V46:W46"/>
    <mergeCell ref="V47:W47"/>
    <mergeCell ref="V48:W48"/>
    <mergeCell ref="V49:W49"/>
    <mergeCell ref="V41:W41"/>
    <mergeCell ref="V31:W31"/>
    <mergeCell ref="V32:W32"/>
    <mergeCell ref="V33:W33"/>
    <mergeCell ref="V34:W34"/>
    <mergeCell ref="V35:W35"/>
    <mergeCell ref="V36:W36"/>
    <mergeCell ref="V37:W37"/>
    <mergeCell ref="V38:W38"/>
    <mergeCell ref="V39:W39"/>
    <mergeCell ref="V40:W40"/>
    <mergeCell ref="V30:W30"/>
    <mergeCell ref="V21:W21"/>
    <mergeCell ref="V22:W22"/>
    <mergeCell ref="V23:W23"/>
    <mergeCell ref="V24:W24"/>
    <mergeCell ref="V25:W25"/>
    <mergeCell ref="V26:W26"/>
    <mergeCell ref="V27:W27"/>
    <mergeCell ref="V28:W28"/>
    <mergeCell ref="V29:W29"/>
    <mergeCell ref="V15:W15"/>
    <mergeCell ref="V16:W16"/>
    <mergeCell ref="V17:W17"/>
    <mergeCell ref="V18:W18"/>
    <mergeCell ref="V19:W19"/>
    <mergeCell ref="V10:W10"/>
    <mergeCell ref="V11:W11"/>
    <mergeCell ref="V12:W12"/>
    <mergeCell ref="V13:W13"/>
    <mergeCell ref="V14:W14"/>
    <mergeCell ref="V5:W5"/>
    <mergeCell ref="V6:W6"/>
    <mergeCell ref="V7:W7"/>
    <mergeCell ref="V8:W8"/>
    <mergeCell ref="V9:W9"/>
    <mergeCell ref="A1:T1"/>
    <mergeCell ref="A3:A4"/>
    <mergeCell ref="B3:B4"/>
    <mergeCell ref="C3:C4"/>
    <mergeCell ref="D3:D4"/>
    <mergeCell ref="E3:E4"/>
    <mergeCell ref="F3:K3"/>
    <mergeCell ref="T3:T4"/>
    <mergeCell ref="H4:I4"/>
    <mergeCell ref="J4:K4"/>
    <mergeCell ref="N3:O3"/>
    <mergeCell ref="L3:M3"/>
    <mergeCell ref="P3:Q3"/>
    <mergeCell ref="R3:R4"/>
    <mergeCell ref="S3:S4"/>
  </mergeCells>
  <phoneticPr fontId="1" type="noConversion"/>
  <printOptions horizontalCentered="1"/>
  <pageMargins left="0.17" right="0.17" top="0.17" bottom="0.17" header="0.31496062992125984" footer="0.17"/>
  <pageSetup paperSize="9" scale="69" orientation="landscape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산출조사서</vt:lpstr>
      <vt:lpstr>산출조사서!Print_Area</vt:lpstr>
      <vt:lpstr>산출조사서!Print_Titles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sejong</dc:creator>
  <cp:lastModifiedBy>SEJONG</cp:lastModifiedBy>
  <cp:lastPrinted>2021-12-21T02:10:18Z</cp:lastPrinted>
  <dcterms:created xsi:type="dcterms:W3CDTF">2014-11-14T03:01:43Z</dcterms:created>
  <dcterms:modified xsi:type="dcterms:W3CDTF">2021-12-28T01:35:45Z</dcterms:modified>
</cp:coreProperties>
</file>